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z2\Documents\Obshtestveni Porachki\2019 г\Скейтпарк\за сайт\"/>
    </mc:Choice>
  </mc:AlternateContent>
  <bookViews>
    <workbookView xWindow="0" yWindow="0" windowWidth="14370" windowHeight="792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7" i="1" l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70" i="1" s="1"/>
  <c r="F52" i="1"/>
  <c r="F51" i="1"/>
  <c r="F50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48" i="1" l="1"/>
  <c r="F53" i="1"/>
  <c r="F54" i="1" s="1"/>
  <c r="F26" i="1"/>
  <c r="F15" i="1" l="1"/>
  <c r="F14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F28" i="1" l="1"/>
  <c r="F27" i="1"/>
  <c r="F25" i="1"/>
  <c r="F24" i="1"/>
  <c r="F23" i="1"/>
  <c r="F22" i="1"/>
  <c r="F21" i="1"/>
  <c r="F20" i="1"/>
  <c r="F19" i="1"/>
  <c r="F18" i="1"/>
  <c r="F17" i="1"/>
  <c r="F16" i="1"/>
  <c r="F13" i="1"/>
  <c r="F12" i="1"/>
  <c r="F11" i="1"/>
  <c r="F10" i="1"/>
  <c r="F9" i="1"/>
  <c r="F7" i="1" l="1"/>
  <c r="F8" i="1"/>
  <c r="F29" i="1" l="1"/>
  <c r="F71" i="1" s="1"/>
  <c r="F72" i="1" s="1"/>
  <c r="C8" i="1"/>
  <c r="C7" i="1"/>
  <c r="F73" i="1" l="1"/>
  <c r="F74" i="1" s="1"/>
  <c r="F75" i="1" s="1"/>
</calcChain>
</file>

<file path=xl/sharedStrings.xml><?xml version="1.0" encoding="utf-8"?>
<sst xmlns="http://schemas.openxmlformats.org/spreadsheetml/2006/main" count="133" uniqueCount="84">
  <si>
    <r>
      <rPr>
        <b/>
        <sz val="12"/>
        <rFont val="Times New Roman"/>
        <family val="1"/>
        <charset val="204"/>
      </rPr>
      <t>Възложител</t>
    </r>
    <r>
      <rPr>
        <sz val="12"/>
        <rFont val="Times New Roman"/>
        <family val="1"/>
        <charset val="204"/>
      </rPr>
      <t>: Община Стара Загора</t>
    </r>
  </si>
  <si>
    <t>Колич.</t>
  </si>
  <si>
    <t>Ед. цена (лв.)</t>
  </si>
  <si>
    <t>Стойност
 (лв.)</t>
  </si>
  <si>
    <t>м3</t>
  </si>
  <si>
    <t>м2</t>
  </si>
  <si>
    <t>м</t>
  </si>
  <si>
    <t>ДДС 20%</t>
  </si>
  <si>
    <t xml:space="preserve"> ВСИЧКО С ДДС</t>
  </si>
  <si>
    <t>кг</t>
  </si>
  <si>
    <t>КОЛИЧЕСТВЕНО СТОЙНОСТНА СМЕТКА</t>
  </si>
  <si>
    <t>№</t>
  </si>
  <si>
    <t>Наименование на СМР</t>
  </si>
  <si>
    <r>
      <t xml:space="preserve">Обект (Строеж): </t>
    </r>
    <r>
      <rPr>
        <sz val="12"/>
        <rFont val="Times New Roman"/>
        <family val="1"/>
        <charset val="204"/>
      </rPr>
      <t>"Изграждане на скейт парк в парк "Артилерийски", гр. Стара Загора</t>
    </r>
  </si>
  <si>
    <t>НЕПРЕДВИДЕНИ СМР 10%</t>
  </si>
  <si>
    <t>ВСИЧКО С НЕПРЕДВИДЕНИ СМР БЕЗ ДДС</t>
  </si>
  <si>
    <t>НАСИП ОТ ПОДХОДЯЩ МАТЕРИАЛ</t>
  </si>
  <si>
    <t>ПОДГОТОВКА НА ЗЕМНО ЛЕГЛО</t>
  </si>
  <si>
    <t>РЪЧНИ ИЗКОПИ В ЗЕМНИ ПОЧВИ</t>
  </si>
  <si>
    <t>РЪЧНО УПЛЪТНЯВАНЕ ЗЕМНО ЛЕГЛО</t>
  </si>
  <si>
    <t>ПРЕВОЗ НА ЗЕМНИ МАСИ</t>
  </si>
  <si>
    <t>ДОСТАВКА И ПОЛАГАНЕ НА ТРОШЕН КАМЪК 20 СМ</t>
  </si>
  <si>
    <t>ДОСТАВКА И ПОЛАГАНЕ НА ПОДЛОЖЕН БЕТОН С 8/10</t>
  </si>
  <si>
    <t>ИЗРАБОТКА И МОНТАЖ НА АРМИРОВКА ЗА СТ. БЕТОНОВА НАСТИЛКА, РАМПИ, СТЪЛБИ, ФУГИ И ДР.</t>
  </si>
  <si>
    <t>ДОСТАВКА И МОНТАЖ ГОРЕЩОПОЦИНКОВАНА ТРЪБА Ф 60 Х3.6 ММ И ГОР. ПОЦ. ШИНИ / ПО ДЕТАЙЛИ ОТ 1 ДО 9/</t>
  </si>
  <si>
    <t>ДОСТАВКА И МОНТАЖ ГОРЕЩОПОЦИНКОВАНИ КУХИ ПРОФИЛИ ЗА ПАРАПЕТИ</t>
  </si>
  <si>
    <t>ДОСТАВКА И МОНТАЖ ЗАКЛАДНИ ЧАСТИ</t>
  </si>
  <si>
    <t>ДОСТАВКА И ПОЛАГАНЕ ПОЛИЕТИЛЕНОВО ФОЛИО ПРИ БЕТОНОВА НАСТИЛКА</t>
  </si>
  <si>
    <t>КОФРАЖ ПРАВ И КРИВОЛИНЕЕН БЕТОНОВА НАСТИЛКА</t>
  </si>
  <si>
    <t>КОФРАЖ ЗА ВИДИМ БЕТОН НЕПРАВИЛНА ФОРМА</t>
  </si>
  <si>
    <t>ДОСТАВКА И ПОЛАГАНЕ БЕТОН В30 ЗА ШЛАЙФАНА СТ. БЕТОНОВА НАСТИЛКА</t>
  </si>
  <si>
    <t>ТЕХНОЛОГИЧНА ОБРАБОТКА СТ. БЕТ. НАСТИЛКА МАШИННО</t>
  </si>
  <si>
    <t>ТЕХНОЛОГИЧНА ОБРАБОТКА СТ. БЕТ. НАСТИЛКА РЪЧНО</t>
  </si>
  <si>
    <t>НАПРАВА ДИЛАТАЦИОННИ / КОНСТРУКТИВНИ/ ФУГИ ПО ДЕТАЙЛ</t>
  </si>
  <si>
    <t>НАПРАВА ФУГИ ПРОТИВ ПУКНАТИНИ ПО ДЕТАЙЛ</t>
  </si>
  <si>
    <t>ДОСТАВКА МАТЕРИАЛИ ЗА ОЦВЕТЯВАНЕ</t>
  </si>
  <si>
    <t>ОЦВЕТЯВАНЕ И РИСУВАНЕ ВЪРХУ БЕТОНОВИ ПОВЪРХНОСТИ</t>
  </si>
  <si>
    <t>ЧАСТ АРХИТЕКТУРНО СТРОИТЕЛНА И КОНСТРУКТИВНА</t>
  </si>
  <si>
    <t>Част Електро / Електро инсталации</t>
  </si>
  <si>
    <t>ТРАСИРАНЕ КАБЕЛНА ЛИНИЯ РАВНИНЕН ТЕРЕН</t>
  </si>
  <si>
    <t>НАПРАВА НА ИЗКОП С ЗАРИВАНЕ И ТРАМБОВАНЕ 3 КАТ 0,6Х0,9 м</t>
  </si>
  <si>
    <t>НАПРАВА НА ИЗКОП ЗА ЕДИНИЧНА КАБЕЛНА ШАХТА</t>
  </si>
  <si>
    <t>бр.</t>
  </si>
  <si>
    <t>НАПРАВА НА БЕТОНОВА ЕДИНИЧНА КАБЕЛНА ШАХТА С УСИЛЕН КАПАК</t>
  </si>
  <si>
    <t>НАПРАВА ПОДЛОЖКА И ПОЛАГАНЕ НА PVC ЛЕНТА</t>
  </si>
  <si>
    <t>ДОСТАВКА И МОНТАЖ НА PVC ГОФР. ТРЪБА ТИП ''КОПОФЛЕКС'' Ф50/41мм В ГОТОВ ИЗКОП</t>
  </si>
  <si>
    <t>ДОСТАВКА И ИЗТЕГЛЯНЕ КАБЕЛ СВТ 4Х6 ММ2 ПО ТРЪБА</t>
  </si>
  <si>
    <t>ДОСТАВКА И ИЗТЕГЛЯНЕ НА КАБЕЛ СВТ 3х1,5 ММ2 В СТЪЛБ</t>
  </si>
  <si>
    <t>СВЪРЗВАНЕ НА КАБЕЛ ДО 6 ММ2 КЪМ СЪОРЪЖЕНИЕ</t>
  </si>
  <si>
    <t>НАПРАВА НА СУХА РАЗДЕЛКА НА КАБЕЛ СВТ 4,6 ММ2</t>
  </si>
  <si>
    <t>ПРОБЕГ НА АВТОЛАБОРАТОРИЯ</t>
  </si>
  <si>
    <t>ДОСТАВКА И МОНТАЖ НА КАБЕЛНИ МАРКИ</t>
  </si>
  <si>
    <t>ПОЧИСТВАНЕ НА ОБЕКТ ОТ СТРОИТЕЛНИ ОТПАДЪЦИ И ИЗВОЗВАНЕТО ИМ</t>
  </si>
  <si>
    <t>ДОСТ.И МОНТ.ОСВ.ТЯЛО ПАРКОВО С LED ЛАМПА 30W, IP65, МЕТ.ПОТОПЯЕМ СТЪЛБ,ВИС.3,7М</t>
  </si>
  <si>
    <t>ДОСТ.И МОНТ.НА МЕТ.ПОТОПЯЕМ СТЪЛБ С ВИС.9м - 8м НАД ЗЕМЯТА, 1м ВЪВ ФУНДАМЕНТ</t>
  </si>
  <si>
    <t>ДОСТАВКА И МОНТАЖ НА ПРОЖЕКТОР 160W, 18760 lm</t>
  </si>
  <si>
    <t>ПРЕРАБОТКА И ДОПЪЛВАНЕ НА ЕЛ. ТАБЛА ПО СХЕМА Тпарк</t>
  </si>
  <si>
    <t>Електро инсталации</t>
  </si>
  <si>
    <t>Част Електро / Заземителна инсталация</t>
  </si>
  <si>
    <t>ДОСТАВКА И МОНТАЖ ПОЦИНКОВАНА ШИНА 40/4 ММ</t>
  </si>
  <si>
    <t>ДОСТАВКА И МОНТАЖ НА ЗАЗЕМИТЕЛЕН КОЛ ОТ ПОЦ.ЪГЛОВА СТОМАНА 63/63/6ММ ДЪЛЖ. 1,6м</t>
  </si>
  <si>
    <t>ИЗМЕРВАНЕ ПРЕХОДНО СЪПРОТИВЛЕНИЕ ОТ СПЕЦИАЛИЗИРАНА ЛАБОРАТОРИЯ</t>
  </si>
  <si>
    <t>Заземителна инсталация</t>
  </si>
  <si>
    <t>Част Електро</t>
  </si>
  <si>
    <t>ДОСТАВКА И МОНТАЖ НА ПС DN100 СПЕЦ.ЗА СКЕЙТ СЪОРЪЖ.С КРЪГЛА РЕШЕТКА Ф305</t>
  </si>
  <si>
    <t>ДОСТАВКА И МОНТАЖ ЛИНЕЕН ОТВОД.ACO XtraDrain X100C ОТ КОМП.М-Л С КОМП.РЕШЕТКА</t>
  </si>
  <si>
    <t>ДОСТАВКА, МОНТАЖ И ИЗПИТВАНЕ НА PVC ТРЪБИ SN4, ВКЛ. ФАСОННИ ЧАСТИ Ф110</t>
  </si>
  <si>
    <t>ДОСТАВКА, МОНТАЖ И ИЗПИТВАНЕ НА PVC ТРЪБИ SN4, ВКЛ. ФАСОННИ ЧАСТИ Ф160</t>
  </si>
  <si>
    <t>ДОСТАВКА, МОНТАЖ И ИЗПИТВАНЕ НА PVC ТРЪБИ SN4, ВКЛ. ФАСОННИ ЧАСТИ Ф200</t>
  </si>
  <si>
    <t>ДОСТАВКА, МОНТАЖ И ИЗПИТВАНЕ НА ГЪВКАВИ ДРЕНАЖНИ ТРЪБИ Ф160</t>
  </si>
  <si>
    <t>ДОСТАВКА И ПОЛАГАНЕ НА СТОМАНЕНА ОБСАДНА ТРЪБА Ф 213</t>
  </si>
  <si>
    <t>ДОСТАВКА И МОНТАЖ НА ПЛАСТМАСОВА РЕВИЗИОННА ШАХТА D400</t>
  </si>
  <si>
    <t>ИЗГРАЖ.НА РШ D800 ОТ БЕТ.Е-ТИ,ВКЛ.КАПАК ОТ КОМПОЗ.М-Л ЗА ЗЕЛЕНА ПЛОЩ,H=2-4М</t>
  </si>
  <si>
    <t>ИЗКОП ЗА ПОЛАГАНЕ НА ТРЪБИ И СЪОРЪЖЕНИЯ - НЕУКРЕПЕН</t>
  </si>
  <si>
    <t>ПЯСЪЧНА ПОДЛОЖКА И ОБРАТНА ЗАСИПКА ОТ ПЯСЪК</t>
  </si>
  <si>
    <t>ОБРАТНО ЗАСИПВАНЕ ОТ ДРЕНАЖЕН МАТЕРИАЛ</t>
  </si>
  <si>
    <t>ОБРАТНА ЗАСИПКА ОТ ИЗКОПАНА ПОЧВА, ВКЛ. УПЛЪТНЯВАНЕ</t>
  </si>
  <si>
    <t>ГЕОТЕКСТИЛ ЗА ДРЕНАЖ</t>
  </si>
  <si>
    <t>ВиК</t>
  </si>
  <si>
    <t>ИЗКОП НА НЕПОДХОДЯЩ МАТЕРИАЛ, ВКЛ. НАТОВАРВАНЕ</t>
  </si>
  <si>
    <t xml:space="preserve">ВиК </t>
  </si>
  <si>
    <t>ОБЩО  БЕЗ ДДС</t>
  </si>
  <si>
    <t xml:space="preserve">Дата: ..............................                                      </t>
  </si>
  <si>
    <t>ПОДПИС И ПЕЧАТ: 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</si>
</sst>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 _-;\-* #,##0.00\ _ _-;_-* &quot;-&quot;??\ _ 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3" fillId="0" borderId="0" xfId="0" applyFont="1"/>
    <xf numFmtId="0" fontId="3" fillId="0" borderId="0" xfId="2" applyFont="1"/>
    <xf numFmtId="4" fontId="3" fillId="0" borderId="0" xfId="2" applyNumberFormat="1" applyFont="1"/>
    <xf numFmtId="0" fontId="5" fillId="0" borderId="0" xfId="0" applyFont="1"/>
    <xf numFmtId="1" fontId="5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right" wrapText="1"/>
    </xf>
    <xf numFmtId="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horizontal="center"/>
    </xf>
    <xf numFmtId="0" fontId="7" fillId="0" borderId="0" xfId="5" applyFont="1" applyAlignment="1">
      <alignment horizontal="right" vertical="center" wrapText="1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4" fontId="8" fillId="0" borderId="1" xfId="0" applyNumberFormat="1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right" wrapText="1"/>
    </xf>
    <xf numFmtId="4" fontId="8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center" vertical="top" wrapText="1"/>
    </xf>
    <xf numFmtId="0" fontId="8" fillId="0" borderId="1" xfId="0" quotePrefix="1" applyFont="1" applyFill="1" applyBorder="1" applyAlignment="1">
      <alignment horizontal="right" wrapText="1"/>
    </xf>
    <xf numFmtId="4" fontId="8" fillId="0" borderId="1" xfId="0" applyNumberFormat="1" applyFont="1" applyFill="1" applyBorder="1"/>
    <xf numFmtId="4" fontId="8" fillId="0" borderId="1" xfId="0" applyNumberFormat="1" applyFont="1" applyFill="1" applyBorder="1" applyAlignment="1">
      <alignment horizontal="center"/>
    </xf>
    <xf numFmtId="0" fontId="10" fillId="0" borderId="1" xfId="0" quotePrefix="1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4" fontId="10" fillId="0" borderId="1" xfId="0" applyNumberFormat="1" applyFont="1" applyBorder="1" applyAlignment="1">
      <alignment wrapText="1"/>
    </xf>
    <xf numFmtId="0" fontId="10" fillId="0" borderId="1" xfId="0" quotePrefix="1" applyFont="1" applyBorder="1" applyAlignment="1">
      <alignment horizontal="center" wrapText="1"/>
    </xf>
    <xf numFmtId="0" fontId="10" fillId="0" borderId="1" xfId="0" quotePrefix="1" applyFont="1" applyFill="1" applyBorder="1" applyAlignment="1">
      <alignment wrapText="1"/>
    </xf>
    <xf numFmtId="4" fontId="10" fillId="0" borderId="1" xfId="0" applyNumberFormat="1" applyFont="1" applyFill="1" applyBorder="1" applyAlignment="1">
      <alignment wrapText="1"/>
    </xf>
    <xf numFmtId="0" fontId="10" fillId="0" borderId="1" xfId="0" quotePrefix="1" applyFont="1" applyFill="1" applyBorder="1"/>
    <xf numFmtId="0" fontId="10" fillId="0" borderId="1" xfId="0" applyFont="1" applyFill="1" applyBorder="1" applyAlignment="1">
      <alignment horizontal="center"/>
    </xf>
    <xf numFmtId="4" fontId="10" fillId="0" borderId="1" xfId="0" applyNumberFormat="1" applyFont="1" applyFill="1" applyBorder="1"/>
    <xf numFmtId="0" fontId="2" fillId="0" borderId="0" xfId="1" applyFont="1" applyAlignment="1">
      <alignment horizontal="left" vertical="center" wrapText="1"/>
    </xf>
    <xf numFmtId="0" fontId="2" fillId="0" borderId="0" xfId="2" applyFont="1" applyAlignment="1">
      <alignment horizontal="center"/>
    </xf>
    <xf numFmtId="0" fontId="11" fillId="0" borderId="0" xfId="0" applyFont="1" applyAlignment="1">
      <alignment horizontal="justify" vertical="center"/>
    </xf>
    <xf numFmtId="0" fontId="11" fillId="0" borderId="0" xfId="0" applyFont="1"/>
    <xf numFmtId="0" fontId="10" fillId="0" borderId="0" xfId="0" applyFont="1" applyAlignment="1">
      <alignment vertical="center"/>
    </xf>
  </cellXfs>
  <cellStyles count="6">
    <cellStyle name="Normal 3" xfId="1"/>
    <cellStyle name="Normal 4" xfId="2"/>
    <cellStyle name="Normal_AKT 1_MM &amp; Zayavlenie" xfId="5"/>
    <cellStyle name="Запетая 2" xfId="4"/>
    <cellStyle name="Нормален" xfId="0" builtinId="0"/>
    <cellStyle name="Нормален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.dermendgiev\Desktop\KSS_Ul_Hristo_Botev_all_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METKA_OPIS"/>
      <sheetName val="КСС"/>
      <sheetName val="Доп. СМР"/>
      <sheetName val="ЗАМ. ТАБЛИЦА"/>
      <sheetName val="НЕПРЕДВИДЕНИ"/>
    </sheetNames>
    <sheetDataSet>
      <sheetData sheetId="0">
        <row r="6">
          <cell r="B6" t="str">
            <v>Част Пътна / Временни работи</v>
          </cell>
        </row>
        <row r="31">
          <cell r="C31" t="str">
            <v>м3</v>
          </cell>
        </row>
        <row r="32">
          <cell r="C32" t="str">
            <v>м3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topLeftCell="A64" workbookViewId="0">
      <selection activeCell="C86" sqref="C86"/>
    </sheetView>
  </sheetViews>
  <sheetFormatPr defaultColWidth="8.85546875" defaultRowHeight="15" x14ac:dyDescent="0.25"/>
  <cols>
    <col min="1" max="1" width="5" style="9" customWidth="1"/>
    <col min="2" max="2" width="51.28515625" style="10" customWidth="1"/>
    <col min="3" max="3" width="6.28515625" style="11" customWidth="1"/>
    <col min="4" max="4" width="9.140625" style="4" customWidth="1"/>
    <col min="5" max="5" width="8.28515625" style="4" customWidth="1"/>
    <col min="6" max="6" width="11.42578125" style="4" customWidth="1"/>
    <col min="7" max="16384" width="8.85546875" style="4"/>
  </cols>
  <sheetData>
    <row r="1" spans="1:6" s="1" customFormat="1" ht="31.5" customHeight="1" x14ac:dyDescent="0.25">
      <c r="A1" s="35" t="s">
        <v>13</v>
      </c>
      <c r="B1" s="35"/>
      <c r="C1" s="35"/>
    </row>
    <row r="2" spans="1:6" s="1" customFormat="1" ht="15.75" x14ac:dyDescent="0.25">
      <c r="A2" s="2" t="s">
        <v>0</v>
      </c>
      <c r="B2" s="2"/>
      <c r="C2" s="3"/>
    </row>
    <row r="3" spans="1:6" s="1" customFormat="1" ht="15.75" x14ac:dyDescent="0.25">
      <c r="A3" s="2"/>
      <c r="B3" s="2"/>
      <c r="C3" s="3"/>
    </row>
    <row r="4" spans="1:6" s="1" customFormat="1" ht="15.75" x14ac:dyDescent="0.25">
      <c r="A4" s="36" t="s">
        <v>10</v>
      </c>
      <c r="B4" s="36"/>
      <c r="C4" s="36"/>
    </row>
    <row r="5" spans="1:6" ht="25.5" x14ac:dyDescent="0.25">
      <c r="A5" s="20" t="s">
        <v>11</v>
      </c>
      <c r="B5" s="21" t="s">
        <v>12</v>
      </c>
      <c r="C5" s="22"/>
      <c r="D5" s="22" t="s">
        <v>1</v>
      </c>
      <c r="E5" s="22" t="s">
        <v>2</v>
      </c>
      <c r="F5" s="22" t="s">
        <v>3</v>
      </c>
    </row>
    <row r="6" spans="1:6" x14ac:dyDescent="0.25">
      <c r="A6" s="20"/>
      <c r="B6" s="21" t="s">
        <v>37</v>
      </c>
      <c r="C6" s="22"/>
      <c r="D6" s="22"/>
      <c r="E6" s="22"/>
      <c r="F6" s="22"/>
    </row>
    <row r="7" spans="1:6" s="5" customFormat="1" ht="26.25" x14ac:dyDescent="0.25">
      <c r="A7" s="19">
        <v>1</v>
      </c>
      <c r="B7" s="14" t="s">
        <v>79</v>
      </c>
      <c r="C7" s="15" t="str">
        <f>[1]Sheet1!C31</f>
        <v>м3</v>
      </c>
      <c r="D7" s="16">
        <v>668</v>
      </c>
      <c r="E7" s="16"/>
      <c r="F7" s="17">
        <f t="shared" ref="F7:F28" si="0">ROUND(D7*E7,2)</f>
        <v>0</v>
      </c>
    </row>
    <row r="8" spans="1:6" s="10" customFormat="1" x14ac:dyDescent="0.25">
      <c r="A8" s="19">
        <f t="shared" ref="A8:A28" si="1">A7+1</f>
        <v>2</v>
      </c>
      <c r="B8" s="14" t="s">
        <v>16</v>
      </c>
      <c r="C8" s="15" t="str">
        <f>[1]Sheet1!C32</f>
        <v>м3</v>
      </c>
      <c r="D8" s="16">
        <v>488</v>
      </c>
      <c r="E8" s="16"/>
      <c r="F8" s="17">
        <f t="shared" si="0"/>
        <v>0</v>
      </c>
    </row>
    <row r="9" spans="1:6" s="10" customFormat="1" x14ac:dyDescent="0.25">
      <c r="A9" s="19">
        <f t="shared" si="1"/>
        <v>3</v>
      </c>
      <c r="B9" s="14" t="s">
        <v>17</v>
      </c>
      <c r="C9" s="19" t="s">
        <v>5</v>
      </c>
      <c r="D9" s="16">
        <v>810</v>
      </c>
      <c r="E9" s="16"/>
      <c r="F9" s="17">
        <f t="shared" si="0"/>
        <v>0</v>
      </c>
    </row>
    <row r="10" spans="1:6" s="10" customFormat="1" x14ac:dyDescent="0.25">
      <c r="A10" s="19">
        <f t="shared" si="1"/>
        <v>4</v>
      </c>
      <c r="B10" s="14" t="s">
        <v>18</v>
      </c>
      <c r="C10" s="15" t="s">
        <v>4</v>
      </c>
      <c r="D10" s="16">
        <v>66.8</v>
      </c>
      <c r="E10" s="16"/>
      <c r="F10" s="17">
        <f t="shared" si="0"/>
        <v>0</v>
      </c>
    </row>
    <row r="11" spans="1:6" s="10" customFormat="1" x14ac:dyDescent="0.25">
      <c r="A11" s="19">
        <f t="shared" si="1"/>
        <v>5</v>
      </c>
      <c r="B11" s="14" t="s">
        <v>19</v>
      </c>
      <c r="C11" s="15" t="s">
        <v>4</v>
      </c>
      <c r="D11" s="16">
        <v>123</v>
      </c>
      <c r="E11" s="16"/>
      <c r="F11" s="17">
        <f t="shared" si="0"/>
        <v>0</v>
      </c>
    </row>
    <row r="12" spans="1:6" s="10" customFormat="1" x14ac:dyDescent="0.25">
      <c r="A12" s="19">
        <f t="shared" si="1"/>
        <v>6</v>
      </c>
      <c r="B12" s="14" t="s">
        <v>20</v>
      </c>
      <c r="C12" s="15" t="s">
        <v>4</v>
      </c>
      <c r="D12" s="16">
        <v>668</v>
      </c>
      <c r="E12" s="16"/>
      <c r="F12" s="17">
        <f t="shared" si="0"/>
        <v>0</v>
      </c>
    </row>
    <row r="13" spans="1:6" s="10" customFormat="1" x14ac:dyDescent="0.25">
      <c r="A13" s="19">
        <f t="shared" si="1"/>
        <v>7</v>
      </c>
      <c r="B13" s="14" t="s">
        <v>21</v>
      </c>
      <c r="C13" s="15" t="s">
        <v>4</v>
      </c>
      <c r="D13" s="16">
        <v>158</v>
      </c>
      <c r="E13" s="16"/>
      <c r="F13" s="17">
        <f t="shared" si="0"/>
        <v>0</v>
      </c>
    </row>
    <row r="14" spans="1:6" s="10" customFormat="1" x14ac:dyDescent="0.25">
      <c r="A14" s="19">
        <f t="shared" si="1"/>
        <v>8</v>
      </c>
      <c r="B14" s="14" t="s">
        <v>22</v>
      </c>
      <c r="C14" s="19" t="s">
        <v>4</v>
      </c>
      <c r="D14" s="16">
        <v>107</v>
      </c>
      <c r="E14" s="16"/>
      <c r="F14" s="17">
        <f t="shared" si="0"/>
        <v>0</v>
      </c>
    </row>
    <row r="15" spans="1:6" s="10" customFormat="1" ht="26.25" x14ac:dyDescent="0.25">
      <c r="A15" s="19">
        <f t="shared" si="1"/>
        <v>9</v>
      </c>
      <c r="B15" s="14" t="s">
        <v>23</v>
      </c>
      <c r="C15" s="15" t="s">
        <v>9</v>
      </c>
      <c r="D15" s="16">
        <v>10591.64</v>
      </c>
      <c r="E15" s="16"/>
      <c r="F15" s="17">
        <f t="shared" si="0"/>
        <v>0</v>
      </c>
    </row>
    <row r="16" spans="1:6" s="10" customFormat="1" ht="29.25" customHeight="1" x14ac:dyDescent="0.25">
      <c r="A16" s="19">
        <f t="shared" si="1"/>
        <v>10</v>
      </c>
      <c r="B16" s="14" t="s">
        <v>24</v>
      </c>
      <c r="C16" s="15" t="s">
        <v>9</v>
      </c>
      <c r="D16" s="16">
        <v>504.21</v>
      </c>
      <c r="E16" s="16"/>
      <c r="F16" s="17">
        <f t="shared" si="0"/>
        <v>0</v>
      </c>
    </row>
    <row r="17" spans="1:6" s="10" customFormat="1" ht="26.25" x14ac:dyDescent="0.25">
      <c r="A17" s="19">
        <f t="shared" si="1"/>
        <v>11</v>
      </c>
      <c r="B17" s="14" t="s">
        <v>25</v>
      </c>
      <c r="C17" s="15" t="s">
        <v>9</v>
      </c>
      <c r="D17" s="16">
        <v>374.81</v>
      </c>
      <c r="E17" s="16"/>
      <c r="F17" s="17">
        <f t="shared" si="0"/>
        <v>0</v>
      </c>
    </row>
    <row r="18" spans="1:6" s="10" customFormat="1" x14ac:dyDescent="0.25">
      <c r="A18" s="19">
        <f t="shared" si="1"/>
        <v>12</v>
      </c>
      <c r="B18" s="14" t="s">
        <v>26</v>
      </c>
      <c r="C18" s="15" t="s">
        <v>9</v>
      </c>
      <c r="D18" s="16">
        <v>571.84</v>
      </c>
      <c r="E18" s="16"/>
      <c r="F18" s="17">
        <f t="shared" si="0"/>
        <v>0</v>
      </c>
    </row>
    <row r="19" spans="1:6" s="10" customFormat="1" ht="26.25" x14ac:dyDescent="0.25">
      <c r="A19" s="19">
        <f t="shared" si="1"/>
        <v>13</v>
      </c>
      <c r="B19" s="14" t="s">
        <v>27</v>
      </c>
      <c r="C19" s="15" t="s">
        <v>5</v>
      </c>
      <c r="D19" s="16">
        <v>790</v>
      </c>
      <c r="E19" s="16"/>
      <c r="F19" s="17">
        <f t="shared" si="0"/>
        <v>0</v>
      </c>
    </row>
    <row r="20" spans="1:6" s="10" customFormat="1" ht="15.75" customHeight="1" x14ac:dyDescent="0.25">
      <c r="A20" s="19">
        <f t="shared" si="1"/>
        <v>14</v>
      </c>
      <c r="B20" s="14" t="s">
        <v>28</v>
      </c>
      <c r="C20" s="15" t="s">
        <v>6</v>
      </c>
      <c r="D20" s="16">
        <v>473</v>
      </c>
      <c r="E20" s="16"/>
      <c r="F20" s="17">
        <f t="shared" si="0"/>
        <v>0</v>
      </c>
    </row>
    <row r="21" spans="1:6" s="10" customFormat="1" x14ac:dyDescent="0.25">
      <c r="A21" s="19">
        <f t="shared" si="1"/>
        <v>15</v>
      </c>
      <c r="B21" s="14" t="s">
        <v>29</v>
      </c>
      <c r="C21" s="15" t="s">
        <v>5</v>
      </c>
      <c r="D21" s="16">
        <v>273</v>
      </c>
      <c r="E21" s="16"/>
      <c r="F21" s="17">
        <f t="shared" si="0"/>
        <v>0</v>
      </c>
    </row>
    <row r="22" spans="1:6" s="10" customFormat="1" ht="26.25" x14ac:dyDescent="0.25">
      <c r="A22" s="19">
        <f t="shared" si="1"/>
        <v>16</v>
      </c>
      <c r="B22" s="14" t="s">
        <v>30</v>
      </c>
      <c r="C22" s="15" t="s">
        <v>4</v>
      </c>
      <c r="D22" s="16">
        <v>190</v>
      </c>
      <c r="E22" s="16"/>
      <c r="F22" s="17">
        <f t="shared" si="0"/>
        <v>0</v>
      </c>
    </row>
    <row r="23" spans="1:6" s="10" customFormat="1" ht="21.75" customHeight="1" x14ac:dyDescent="0.25">
      <c r="A23" s="19">
        <f t="shared" si="1"/>
        <v>17</v>
      </c>
      <c r="B23" s="14" t="s">
        <v>32</v>
      </c>
      <c r="C23" s="15" t="s">
        <v>5</v>
      </c>
      <c r="D23" s="16">
        <v>493</v>
      </c>
      <c r="E23" s="16"/>
      <c r="F23" s="17">
        <f t="shared" si="0"/>
        <v>0</v>
      </c>
    </row>
    <row r="24" spans="1:6" s="10" customFormat="1" ht="26.25" x14ac:dyDescent="0.25">
      <c r="A24" s="19">
        <f t="shared" si="1"/>
        <v>18</v>
      </c>
      <c r="B24" s="14" t="s">
        <v>31</v>
      </c>
      <c r="C24" s="15" t="s">
        <v>5</v>
      </c>
      <c r="D24" s="16">
        <v>549</v>
      </c>
      <c r="E24" s="16"/>
      <c r="F24" s="17">
        <f t="shared" si="0"/>
        <v>0</v>
      </c>
    </row>
    <row r="25" spans="1:6" s="10" customFormat="1" ht="26.25" x14ac:dyDescent="0.25">
      <c r="A25" s="19">
        <f t="shared" si="1"/>
        <v>19</v>
      </c>
      <c r="B25" s="14" t="s">
        <v>33</v>
      </c>
      <c r="C25" s="15" t="s">
        <v>6</v>
      </c>
      <c r="D25" s="16">
        <v>404</v>
      </c>
      <c r="E25" s="16"/>
      <c r="F25" s="17">
        <f t="shared" si="0"/>
        <v>0</v>
      </c>
    </row>
    <row r="26" spans="1:6" s="10" customFormat="1" x14ac:dyDescent="0.25">
      <c r="A26" s="19">
        <f t="shared" si="1"/>
        <v>20</v>
      </c>
      <c r="B26" s="14" t="s">
        <v>34</v>
      </c>
      <c r="C26" s="15" t="s">
        <v>6</v>
      </c>
      <c r="D26" s="16">
        <v>295.12</v>
      </c>
      <c r="E26" s="16"/>
      <c r="F26" s="17">
        <f t="shared" ref="F26" si="2">ROUND(D26*E26,2)</f>
        <v>0</v>
      </c>
    </row>
    <row r="27" spans="1:6" s="10" customFormat="1" ht="18" customHeight="1" x14ac:dyDescent="0.25">
      <c r="A27" s="19">
        <f t="shared" si="1"/>
        <v>21</v>
      </c>
      <c r="B27" s="14" t="s">
        <v>35</v>
      </c>
      <c r="C27" s="15" t="s">
        <v>5</v>
      </c>
      <c r="D27" s="16">
        <v>301</v>
      </c>
      <c r="E27" s="16"/>
      <c r="F27" s="17">
        <f t="shared" si="0"/>
        <v>0</v>
      </c>
    </row>
    <row r="28" spans="1:6" s="10" customFormat="1" ht="30" customHeight="1" x14ac:dyDescent="0.25">
      <c r="A28" s="19">
        <f t="shared" si="1"/>
        <v>22</v>
      </c>
      <c r="B28" s="14" t="s">
        <v>36</v>
      </c>
      <c r="C28" s="15" t="s">
        <v>5</v>
      </c>
      <c r="D28" s="16">
        <v>301</v>
      </c>
      <c r="E28" s="16"/>
      <c r="F28" s="17">
        <f t="shared" si="0"/>
        <v>0</v>
      </c>
    </row>
    <row r="29" spans="1:6" s="10" customFormat="1" x14ac:dyDescent="0.25">
      <c r="A29" s="18"/>
      <c r="B29" s="23"/>
      <c r="C29" s="15"/>
      <c r="D29" s="16"/>
      <c r="E29" s="16"/>
      <c r="F29" s="24">
        <f>SUM(F7:F28)</f>
        <v>0</v>
      </c>
    </row>
    <row r="30" spans="1:6" s="10" customFormat="1" x14ac:dyDescent="0.25">
      <c r="A30" s="18"/>
      <c r="B30" s="26" t="s">
        <v>38</v>
      </c>
      <c r="C30" s="27"/>
      <c r="D30" s="28"/>
      <c r="E30" s="28"/>
      <c r="F30" s="28"/>
    </row>
    <row r="31" spans="1:6" s="10" customFormat="1" x14ac:dyDescent="0.25">
      <c r="A31" s="18">
        <v>1</v>
      </c>
      <c r="B31" s="26" t="s">
        <v>39</v>
      </c>
      <c r="C31" s="29" t="s">
        <v>6</v>
      </c>
      <c r="D31" s="28">
        <v>155</v>
      </c>
      <c r="E31" s="28"/>
      <c r="F31" s="28">
        <f>E31*D31</f>
        <v>0</v>
      </c>
    </row>
    <row r="32" spans="1:6" s="10" customFormat="1" ht="26.25" x14ac:dyDescent="0.25">
      <c r="A32" s="18">
        <f>A31+1</f>
        <v>2</v>
      </c>
      <c r="B32" s="26" t="s">
        <v>40</v>
      </c>
      <c r="C32" s="29" t="s">
        <v>6</v>
      </c>
      <c r="D32" s="28">
        <v>155</v>
      </c>
      <c r="E32" s="28"/>
      <c r="F32" s="28">
        <f t="shared" ref="F32:F47" si="3">E32*D32</f>
        <v>0</v>
      </c>
    </row>
    <row r="33" spans="1:6" s="10" customFormat="1" x14ac:dyDescent="0.25">
      <c r="A33" s="18">
        <f t="shared" ref="A33:A47" si="4">A32+1</f>
        <v>3</v>
      </c>
      <c r="B33" s="26" t="s">
        <v>41</v>
      </c>
      <c r="C33" s="29" t="s">
        <v>42</v>
      </c>
      <c r="D33" s="28">
        <v>9</v>
      </c>
      <c r="E33" s="28"/>
      <c r="F33" s="28">
        <f t="shared" si="3"/>
        <v>0</v>
      </c>
    </row>
    <row r="34" spans="1:6" s="10" customFormat="1" ht="26.25" x14ac:dyDescent="0.25">
      <c r="A34" s="18">
        <f t="shared" si="4"/>
        <v>4</v>
      </c>
      <c r="B34" s="26" t="s">
        <v>43</v>
      </c>
      <c r="C34" s="29" t="s">
        <v>42</v>
      </c>
      <c r="D34" s="28">
        <v>9</v>
      </c>
      <c r="E34" s="28"/>
      <c r="F34" s="28">
        <f t="shared" si="3"/>
        <v>0</v>
      </c>
    </row>
    <row r="35" spans="1:6" s="10" customFormat="1" x14ac:dyDescent="0.25">
      <c r="A35" s="18">
        <f t="shared" si="4"/>
        <v>5</v>
      </c>
      <c r="B35" s="26" t="s">
        <v>44</v>
      </c>
      <c r="C35" s="29" t="s">
        <v>6</v>
      </c>
      <c r="D35" s="28">
        <v>155</v>
      </c>
      <c r="E35" s="28"/>
      <c r="F35" s="28">
        <f t="shared" si="3"/>
        <v>0</v>
      </c>
    </row>
    <row r="36" spans="1:6" s="10" customFormat="1" ht="26.25" x14ac:dyDescent="0.25">
      <c r="A36" s="18">
        <f t="shared" si="4"/>
        <v>6</v>
      </c>
      <c r="B36" s="26" t="s">
        <v>45</v>
      </c>
      <c r="C36" s="29" t="s">
        <v>6</v>
      </c>
      <c r="D36" s="28">
        <v>650</v>
      </c>
      <c r="E36" s="28"/>
      <c r="F36" s="28">
        <f t="shared" si="3"/>
        <v>0</v>
      </c>
    </row>
    <row r="37" spans="1:6" s="10" customFormat="1" ht="18" customHeight="1" x14ac:dyDescent="0.25">
      <c r="A37" s="18">
        <f t="shared" si="4"/>
        <v>7</v>
      </c>
      <c r="B37" s="26" t="s">
        <v>46</v>
      </c>
      <c r="C37" s="29" t="s">
        <v>6</v>
      </c>
      <c r="D37" s="28">
        <v>480</v>
      </c>
      <c r="E37" s="28"/>
      <c r="F37" s="28">
        <f t="shared" si="3"/>
        <v>0</v>
      </c>
    </row>
    <row r="38" spans="1:6" s="10" customFormat="1" ht="26.25" x14ac:dyDescent="0.25">
      <c r="A38" s="18">
        <f t="shared" si="4"/>
        <v>8</v>
      </c>
      <c r="B38" s="26" t="s">
        <v>47</v>
      </c>
      <c r="C38" s="29" t="s">
        <v>6</v>
      </c>
      <c r="D38" s="28">
        <v>220</v>
      </c>
      <c r="E38" s="28"/>
      <c r="F38" s="28">
        <f t="shared" si="3"/>
        <v>0</v>
      </c>
    </row>
    <row r="39" spans="1:6" s="10" customFormat="1" x14ac:dyDescent="0.25">
      <c r="A39" s="18">
        <f t="shared" si="4"/>
        <v>9</v>
      </c>
      <c r="B39" s="26" t="s">
        <v>48</v>
      </c>
      <c r="C39" s="29" t="s">
        <v>42</v>
      </c>
      <c r="D39" s="28">
        <v>104</v>
      </c>
      <c r="E39" s="28"/>
      <c r="F39" s="28">
        <f t="shared" si="3"/>
        <v>0</v>
      </c>
    </row>
    <row r="40" spans="1:6" s="10" customFormat="1" x14ac:dyDescent="0.25">
      <c r="A40" s="18">
        <f t="shared" si="4"/>
        <v>10</v>
      </c>
      <c r="B40" s="26" t="s">
        <v>49</v>
      </c>
      <c r="C40" s="29" t="s">
        <v>42</v>
      </c>
      <c r="D40" s="28">
        <v>26</v>
      </c>
      <c r="E40" s="28"/>
      <c r="F40" s="28">
        <f t="shared" si="3"/>
        <v>0</v>
      </c>
    </row>
    <row r="41" spans="1:6" s="10" customFormat="1" x14ac:dyDescent="0.25">
      <c r="A41" s="18">
        <f t="shared" si="4"/>
        <v>11</v>
      </c>
      <c r="B41" s="26" t="s">
        <v>50</v>
      </c>
      <c r="C41" s="29" t="s">
        <v>42</v>
      </c>
      <c r="D41" s="28">
        <v>2</v>
      </c>
      <c r="E41" s="28"/>
      <c r="F41" s="28">
        <f t="shared" si="3"/>
        <v>0</v>
      </c>
    </row>
    <row r="42" spans="1:6" s="10" customFormat="1" x14ac:dyDescent="0.25">
      <c r="A42" s="18">
        <f t="shared" si="4"/>
        <v>12</v>
      </c>
      <c r="B42" s="26" t="s">
        <v>51</v>
      </c>
      <c r="C42" s="29" t="s">
        <v>42</v>
      </c>
      <c r="D42" s="28">
        <v>18</v>
      </c>
      <c r="E42" s="28"/>
      <c r="F42" s="28">
        <f t="shared" si="3"/>
        <v>0</v>
      </c>
    </row>
    <row r="43" spans="1:6" s="10" customFormat="1" ht="26.25" x14ac:dyDescent="0.25">
      <c r="A43" s="18">
        <f t="shared" si="4"/>
        <v>13</v>
      </c>
      <c r="B43" s="26" t="s">
        <v>52</v>
      </c>
      <c r="C43" s="29" t="s">
        <v>4</v>
      </c>
      <c r="D43" s="28">
        <v>0.5</v>
      </c>
      <c r="E43" s="28"/>
      <c r="F43" s="28">
        <f t="shared" si="3"/>
        <v>0</v>
      </c>
    </row>
    <row r="44" spans="1:6" s="10" customFormat="1" ht="26.25" x14ac:dyDescent="0.25">
      <c r="A44" s="18">
        <f t="shared" si="4"/>
        <v>14</v>
      </c>
      <c r="B44" s="26" t="s">
        <v>53</v>
      </c>
      <c r="C44" s="29" t="s">
        <v>42</v>
      </c>
      <c r="D44" s="28">
        <v>6</v>
      </c>
      <c r="E44" s="28"/>
      <c r="F44" s="28">
        <f t="shared" si="3"/>
        <v>0</v>
      </c>
    </row>
    <row r="45" spans="1:6" s="10" customFormat="1" ht="26.25" x14ac:dyDescent="0.25">
      <c r="A45" s="18">
        <f t="shared" si="4"/>
        <v>15</v>
      </c>
      <c r="B45" s="26" t="s">
        <v>54</v>
      </c>
      <c r="C45" s="29" t="s">
        <v>42</v>
      </c>
      <c r="D45" s="28">
        <v>7</v>
      </c>
      <c r="E45" s="28"/>
      <c r="F45" s="28">
        <f t="shared" si="3"/>
        <v>0</v>
      </c>
    </row>
    <row r="46" spans="1:6" s="10" customFormat="1" x14ac:dyDescent="0.25">
      <c r="A46" s="18">
        <f t="shared" si="4"/>
        <v>16</v>
      </c>
      <c r="B46" s="26" t="s">
        <v>55</v>
      </c>
      <c r="C46" s="29" t="s">
        <v>42</v>
      </c>
      <c r="D46" s="28">
        <v>28</v>
      </c>
      <c r="E46" s="28"/>
      <c r="F46" s="28">
        <f t="shared" si="3"/>
        <v>0</v>
      </c>
    </row>
    <row r="47" spans="1:6" s="10" customFormat="1" ht="26.25" x14ac:dyDescent="0.25">
      <c r="A47" s="18">
        <f t="shared" si="4"/>
        <v>17</v>
      </c>
      <c r="B47" s="26" t="s">
        <v>56</v>
      </c>
      <c r="C47" s="29" t="s">
        <v>42</v>
      </c>
      <c r="D47" s="28">
        <v>1</v>
      </c>
      <c r="E47" s="28"/>
      <c r="F47" s="28">
        <f t="shared" si="3"/>
        <v>0</v>
      </c>
    </row>
    <row r="48" spans="1:6" s="10" customFormat="1" x14ac:dyDescent="0.25">
      <c r="A48" s="18"/>
      <c r="B48" s="30" t="s">
        <v>57</v>
      </c>
      <c r="C48" s="19"/>
      <c r="D48" s="31"/>
      <c r="E48" s="31"/>
      <c r="F48" s="31">
        <f>SUM(F31:F47)</f>
        <v>0</v>
      </c>
    </row>
    <row r="49" spans="1:6" s="10" customFormat="1" x14ac:dyDescent="0.25">
      <c r="A49" s="18"/>
      <c r="B49" s="26" t="s">
        <v>58</v>
      </c>
      <c r="C49" s="27"/>
      <c r="D49" s="28"/>
      <c r="E49" s="28"/>
      <c r="F49" s="28"/>
    </row>
    <row r="50" spans="1:6" s="10" customFormat="1" x14ac:dyDescent="0.25">
      <c r="A50" s="18">
        <v>1</v>
      </c>
      <c r="B50" s="26" t="s">
        <v>59</v>
      </c>
      <c r="C50" s="29" t="s">
        <v>6</v>
      </c>
      <c r="D50" s="28">
        <v>20</v>
      </c>
      <c r="E50" s="28"/>
      <c r="F50" s="28">
        <f>E50*D50</f>
        <v>0</v>
      </c>
    </row>
    <row r="51" spans="1:6" s="10" customFormat="1" ht="26.25" x14ac:dyDescent="0.25">
      <c r="A51" s="18">
        <v>2</v>
      </c>
      <c r="B51" s="26" t="s">
        <v>60</v>
      </c>
      <c r="C51" s="29" t="s">
        <v>42</v>
      </c>
      <c r="D51" s="28">
        <v>13</v>
      </c>
      <c r="E51" s="28"/>
      <c r="F51" s="28">
        <f t="shared" ref="F51:F52" si="5">E51*D51</f>
        <v>0</v>
      </c>
    </row>
    <row r="52" spans="1:6" s="10" customFormat="1" ht="26.25" x14ac:dyDescent="0.25">
      <c r="A52" s="18">
        <v>3</v>
      </c>
      <c r="B52" s="26" t="s">
        <v>61</v>
      </c>
      <c r="C52" s="29" t="s">
        <v>42</v>
      </c>
      <c r="D52" s="28">
        <v>13</v>
      </c>
      <c r="E52" s="28"/>
      <c r="F52" s="28">
        <f t="shared" si="5"/>
        <v>0</v>
      </c>
    </row>
    <row r="53" spans="1:6" s="10" customFormat="1" x14ac:dyDescent="0.25">
      <c r="A53" s="18"/>
      <c r="B53" s="30" t="s">
        <v>62</v>
      </c>
      <c r="C53" s="19"/>
      <c r="D53" s="31"/>
      <c r="E53" s="31"/>
      <c r="F53" s="31">
        <f>SUM(F50:F52)</f>
        <v>0</v>
      </c>
    </row>
    <row r="54" spans="1:6" s="10" customFormat="1" x14ac:dyDescent="0.25">
      <c r="A54" s="18"/>
      <c r="B54" s="30" t="s">
        <v>63</v>
      </c>
      <c r="C54" s="19"/>
      <c r="D54" s="31"/>
      <c r="E54" s="31"/>
      <c r="F54" s="31">
        <f>F53+F48</f>
        <v>0</v>
      </c>
    </row>
    <row r="55" spans="1:6" s="10" customFormat="1" x14ac:dyDescent="0.25">
      <c r="A55" s="18"/>
      <c r="B55" s="26" t="s">
        <v>80</v>
      </c>
      <c r="C55" s="27"/>
      <c r="D55" s="28"/>
      <c r="E55" s="28"/>
      <c r="F55" s="28"/>
    </row>
    <row r="56" spans="1:6" s="10" customFormat="1" ht="26.25" x14ac:dyDescent="0.25">
      <c r="A56" s="18">
        <v>1</v>
      </c>
      <c r="B56" s="26" t="s">
        <v>64</v>
      </c>
      <c r="C56" s="29" t="s">
        <v>42</v>
      </c>
      <c r="D56" s="28">
        <v>1</v>
      </c>
      <c r="E56" s="28"/>
      <c r="F56" s="28">
        <f>E56*D56</f>
        <v>0</v>
      </c>
    </row>
    <row r="57" spans="1:6" s="10" customFormat="1" ht="26.25" x14ac:dyDescent="0.25">
      <c r="A57" s="18">
        <f>A56+1</f>
        <v>2</v>
      </c>
      <c r="B57" s="26" t="s">
        <v>65</v>
      </c>
      <c r="C57" s="29" t="s">
        <v>6</v>
      </c>
      <c r="D57" s="28">
        <v>50</v>
      </c>
      <c r="E57" s="28"/>
      <c r="F57" s="28">
        <f t="shared" ref="F57:F69" si="6">E57*D57</f>
        <v>0</v>
      </c>
    </row>
    <row r="58" spans="1:6" s="10" customFormat="1" ht="26.25" x14ac:dyDescent="0.25">
      <c r="A58" s="18">
        <f t="shared" ref="A58:A69" si="7">A57+1</f>
        <v>3</v>
      </c>
      <c r="B58" s="26" t="s">
        <v>66</v>
      </c>
      <c r="C58" s="29" t="s">
        <v>6</v>
      </c>
      <c r="D58" s="28">
        <v>49</v>
      </c>
      <c r="E58" s="28"/>
      <c r="F58" s="28">
        <f t="shared" si="6"/>
        <v>0</v>
      </c>
    </row>
    <row r="59" spans="1:6" s="10" customFormat="1" ht="26.25" x14ac:dyDescent="0.25">
      <c r="A59" s="18">
        <f t="shared" si="7"/>
        <v>4</v>
      </c>
      <c r="B59" s="26" t="s">
        <v>67</v>
      </c>
      <c r="C59" s="29" t="s">
        <v>6</v>
      </c>
      <c r="D59" s="28">
        <v>35</v>
      </c>
      <c r="E59" s="28"/>
      <c r="F59" s="28">
        <f t="shared" si="6"/>
        <v>0</v>
      </c>
    </row>
    <row r="60" spans="1:6" s="10" customFormat="1" ht="26.25" x14ac:dyDescent="0.25">
      <c r="A60" s="18">
        <f t="shared" si="7"/>
        <v>5</v>
      </c>
      <c r="B60" s="26" t="s">
        <v>68</v>
      </c>
      <c r="C60" s="29" t="s">
        <v>6</v>
      </c>
      <c r="D60" s="28">
        <v>65</v>
      </c>
      <c r="E60" s="28"/>
      <c r="F60" s="28">
        <f t="shared" si="6"/>
        <v>0</v>
      </c>
    </row>
    <row r="61" spans="1:6" s="10" customFormat="1" ht="26.25" x14ac:dyDescent="0.25">
      <c r="A61" s="18">
        <f t="shared" si="7"/>
        <v>6</v>
      </c>
      <c r="B61" s="26" t="s">
        <v>69</v>
      </c>
      <c r="C61" s="29" t="s">
        <v>6</v>
      </c>
      <c r="D61" s="28">
        <v>24</v>
      </c>
      <c r="E61" s="28"/>
      <c r="F61" s="28">
        <f t="shared" si="6"/>
        <v>0</v>
      </c>
    </row>
    <row r="62" spans="1:6" s="10" customFormat="1" ht="26.25" x14ac:dyDescent="0.25">
      <c r="A62" s="18">
        <f t="shared" si="7"/>
        <v>7</v>
      </c>
      <c r="B62" s="26" t="s">
        <v>70</v>
      </c>
      <c r="C62" s="29" t="s">
        <v>6</v>
      </c>
      <c r="D62" s="28">
        <v>6</v>
      </c>
      <c r="E62" s="28"/>
      <c r="F62" s="28">
        <f t="shared" si="6"/>
        <v>0</v>
      </c>
    </row>
    <row r="63" spans="1:6" s="10" customFormat="1" ht="26.25" x14ac:dyDescent="0.25">
      <c r="A63" s="18">
        <f t="shared" si="7"/>
        <v>8</v>
      </c>
      <c r="B63" s="26" t="s">
        <v>71</v>
      </c>
      <c r="C63" s="29" t="s">
        <v>42</v>
      </c>
      <c r="D63" s="28">
        <v>1</v>
      </c>
      <c r="E63" s="28"/>
      <c r="F63" s="28">
        <f t="shared" si="6"/>
        <v>0</v>
      </c>
    </row>
    <row r="64" spans="1:6" s="10" customFormat="1" ht="26.25" x14ac:dyDescent="0.25">
      <c r="A64" s="18">
        <f t="shared" si="7"/>
        <v>9</v>
      </c>
      <c r="B64" s="26" t="s">
        <v>72</v>
      </c>
      <c r="C64" s="29" t="s">
        <v>42</v>
      </c>
      <c r="D64" s="28">
        <v>3</v>
      </c>
      <c r="E64" s="28"/>
      <c r="F64" s="28">
        <f t="shared" si="6"/>
        <v>0</v>
      </c>
    </row>
    <row r="65" spans="1:8" s="10" customFormat="1" ht="26.25" x14ac:dyDescent="0.25">
      <c r="A65" s="18">
        <f t="shared" si="7"/>
        <v>10</v>
      </c>
      <c r="B65" s="26" t="s">
        <v>73</v>
      </c>
      <c r="C65" s="29" t="s">
        <v>4</v>
      </c>
      <c r="D65" s="28">
        <v>188</v>
      </c>
      <c r="E65" s="28"/>
      <c r="F65" s="28">
        <f t="shared" si="6"/>
        <v>0</v>
      </c>
    </row>
    <row r="66" spans="1:8" s="10" customFormat="1" ht="17.25" customHeight="1" x14ac:dyDescent="0.25">
      <c r="A66" s="18">
        <f t="shared" si="7"/>
        <v>11</v>
      </c>
      <c r="B66" s="26" t="s">
        <v>74</v>
      </c>
      <c r="C66" s="29" t="s">
        <v>4</v>
      </c>
      <c r="D66" s="28">
        <v>84</v>
      </c>
      <c r="E66" s="28"/>
      <c r="F66" s="28">
        <f t="shared" si="6"/>
        <v>0</v>
      </c>
    </row>
    <row r="67" spans="1:8" s="10" customFormat="1" x14ac:dyDescent="0.25">
      <c r="A67" s="18">
        <f t="shared" si="7"/>
        <v>12</v>
      </c>
      <c r="B67" s="26" t="s">
        <v>75</v>
      </c>
      <c r="C67" s="29" t="s">
        <v>4</v>
      </c>
      <c r="D67" s="28">
        <v>5</v>
      </c>
      <c r="E67" s="28"/>
      <c r="F67" s="28">
        <f t="shared" si="6"/>
        <v>0</v>
      </c>
    </row>
    <row r="68" spans="1:8" s="10" customFormat="1" ht="26.25" x14ac:dyDescent="0.25">
      <c r="A68" s="18">
        <f t="shared" si="7"/>
        <v>13</v>
      </c>
      <c r="B68" s="26" t="s">
        <v>76</v>
      </c>
      <c r="C68" s="29" t="s">
        <v>4</v>
      </c>
      <c r="D68" s="28">
        <v>99</v>
      </c>
      <c r="E68" s="28"/>
      <c r="F68" s="28">
        <f t="shared" si="6"/>
        <v>0</v>
      </c>
    </row>
    <row r="69" spans="1:8" s="10" customFormat="1" x14ac:dyDescent="0.25">
      <c r="A69" s="18">
        <f t="shared" si="7"/>
        <v>14</v>
      </c>
      <c r="B69" s="26" t="s">
        <v>77</v>
      </c>
      <c r="C69" s="29" t="s">
        <v>5</v>
      </c>
      <c r="D69" s="28">
        <v>55</v>
      </c>
      <c r="E69" s="28"/>
      <c r="F69" s="28">
        <f t="shared" si="6"/>
        <v>0</v>
      </c>
    </row>
    <row r="70" spans="1:8" s="10" customFormat="1" x14ac:dyDescent="0.25">
      <c r="A70" s="18"/>
      <c r="B70" s="32" t="s">
        <v>78</v>
      </c>
      <c r="C70" s="33"/>
      <c r="D70" s="34"/>
      <c r="E70" s="34"/>
      <c r="F70" s="34">
        <f>SUM(F56:F69)</f>
        <v>0</v>
      </c>
    </row>
    <row r="71" spans="1:8" s="10" customFormat="1" x14ac:dyDescent="0.25">
      <c r="A71" s="18"/>
      <c r="B71" s="23" t="s">
        <v>81</v>
      </c>
      <c r="C71" s="15"/>
      <c r="D71" s="16"/>
      <c r="E71" s="16"/>
      <c r="F71" s="24">
        <f>F70+F54+F29</f>
        <v>0</v>
      </c>
    </row>
    <row r="72" spans="1:8" s="10" customFormat="1" x14ac:dyDescent="0.25">
      <c r="A72" s="18"/>
      <c r="B72" s="23" t="s">
        <v>14</v>
      </c>
      <c r="C72" s="15"/>
      <c r="D72" s="16"/>
      <c r="E72" s="16"/>
      <c r="F72" s="24">
        <f>ROUND(F71*0.1,2)</f>
        <v>0</v>
      </c>
    </row>
    <row r="73" spans="1:8" s="10" customFormat="1" x14ac:dyDescent="0.25">
      <c r="A73" s="18"/>
      <c r="B73" s="23" t="s">
        <v>15</v>
      </c>
      <c r="C73" s="15"/>
      <c r="D73" s="16"/>
      <c r="E73" s="16"/>
      <c r="F73" s="24">
        <f>SUM(F71:F72)</f>
        <v>0</v>
      </c>
    </row>
    <row r="74" spans="1:8" x14ac:dyDescent="0.25">
      <c r="A74" s="13"/>
      <c r="B74" s="23" t="s">
        <v>7</v>
      </c>
      <c r="C74" s="25"/>
      <c r="D74" s="24"/>
      <c r="E74" s="24"/>
      <c r="F74" s="24">
        <f>ROUND(F73*20%,2)</f>
        <v>0</v>
      </c>
    </row>
    <row r="75" spans="1:8" x14ac:dyDescent="0.25">
      <c r="A75" s="13"/>
      <c r="B75" s="23" t="s">
        <v>8</v>
      </c>
      <c r="C75" s="25"/>
      <c r="D75" s="24"/>
      <c r="E75" s="24"/>
      <c r="F75" s="24">
        <f>SUM(F73:F74)</f>
        <v>0</v>
      </c>
    </row>
    <row r="76" spans="1:8" x14ac:dyDescent="0.25">
      <c r="A76" s="6"/>
      <c r="B76" s="7"/>
      <c r="C76" s="8"/>
    </row>
    <row r="77" spans="1:8" x14ac:dyDescent="0.25">
      <c r="A77" s="12"/>
    </row>
    <row r="78" spans="1:8" x14ac:dyDescent="0.25">
      <c r="B78" s="4"/>
    </row>
    <row r="79" spans="1:8" ht="15.75" x14ac:dyDescent="0.25">
      <c r="B79" s="37" t="s">
        <v>82</v>
      </c>
      <c r="C79"/>
      <c r="D79"/>
      <c r="E79"/>
      <c r="F79"/>
      <c r="G79"/>
      <c r="H79"/>
    </row>
    <row r="80" spans="1:8" ht="15.75" x14ac:dyDescent="0.25">
      <c r="A80" s="4"/>
      <c r="B80" s="38" t="s">
        <v>83</v>
      </c>
      <c r="C80"/>
      <c r="D80"/>
      <c r="E80"/>
      <c r="F80"/>
      <c r="G80"/>
      <c r="H80" s="37"/>
    </row>
    <row r="81" spans="2:8" x14ac:dyDescent="0.25">
      <c r="B81" s="39"/>
      <c r="C81"/>
      <c r="D81"/>
      <c r="E81"/>
      <c r="F81"/>
      <c r="G81"/>
      <c r="H81"/>
    </row>
  </sheetData>
  <mergeCells count="2">
    <mergeCell ref="A1:C1"/>
    <mergeCell ref="A4:C4"/>
  </mergeCells>
  <pageMargins left="0.70866141732283472" right="0.31496062992125984" top="0.55118110236220474" bottom="0.35433070866141736" header="0.31496062992125984" footer="0.31496062992125984"/>
  <pageSetup paperSize="9" orientation="portrait" r:id="rId1"/>
  <headerFooter>
    <oddHeader>Стр.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Добромир Н. Дерменджиев</dc:creator>
  <cp:lastModifiedBy>Ирена В. Дончева</cp:lastModifiedBy>
  <cp:lastPrinted>2019-07-31T12:39:42Z</cp:lastPrinted>
  <dcterms:created xsi:type="dcterms:W3CDTF">2019-06-13T05:50:51Z</dcterms:created>
  <dcterms:modified xsi:type="dcterms:W3CDTF">2019-08-02T12:03:06Z</dcterms:modified>
</cp:coreProperties>
</file>