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125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3" i="1" l="1"/>
  <c r="G20" i="1"/>
  <c r="G66" i="1"/>
  <c r="G65" i="1"/>
  <c r="G64" i="1"/>
  <c r="G63" i="1"/>
  <c r="G62" i="1"/>
  <c r="G59" i="1"/>
  <c r="G58" i="1"/>
  <c r="G57" i="1"/>
  <c r="G56" i="1"/>
  <c r="G55" i="1"/>
  <c r="G52" i="1"/>
  <c r="G53" i="1" s="1"/>
  <c r="G48" i="1"/>
  <c r="G47" i="1"/>
  <c r="G46" i="1"/>
  <c r="G45" i="1"/>
  <c r="G44" i="1"/>
  <c r="G41" i="1"/>
  <c r="G40" i="1"/>
  <c r="G39" i="1"/>
  <c r="G38" i="1"/>
  <c r="G37" i="1"/>
  <c r="G36" i="1"/>
  <c r="G33" i="1"/>
  <c r="G32" i="1"/>
  <c r="G31" i="1"/>
  <c r="G30" i="1"/>
  <c r="G29" i="1"/>
  <c r="G28" i="1"/>
  <c r="G25" i="1"/>
  <c r="G24" i="1"/>
  <c r="G23" i="1"/>
  <c r="G22" i="1"/>
  <c r="G21" i="1"/>
  <c r="G19" i="1"/>
  <c r="G18" i="1"/>
  <c r="G17" i="1"/>
  <c r="G16" i="1"/>
  <c r="G15" i="1"/>
  <c r="G14" i="1"/>
  <c r="G12" i="1"/>
  <c r="G11" i="1"/>
  <c r="G8" i="1"/>
  <c r="G7" i="1"/>
  <c r="G6" i="1"/>
  <c r="G5" i="1"/>
  <c r="G26" i="1" l="1"/>
  <c r="G9" i="1"/>
  <c r="G34" i="1"/>
  <c r="G42" i="1"/>
  <c r="G49" i="1"/>
  <c r="G60" i="1"/>
  <c r="G67" i="1"/>
  <c r="G68" i="1" s="1"/>
  <c r="G50" i="1" l="1"/>
  <c r="G69" i="1" s="1"/>
  <c r="G70" i="1" l="1"/>
  <c r="G71" i="1" s="1"/>
</calcChain>
</file>

<file path=xl/sharedStrings.xml><?xml version="1.0" encoding="utf-8"?>
<sst xmlns="http://schemas.openxmlformats.org/spreadsheetml/2006/main" count="169" uniqueCount="102">
  <si>
    <t>Поз.ПСД</t>
  </si>
  <si>
    <t>Шифър</t>
  </si>
  <si>
    <t>Наименование</t>
  </si>
  <si>
    <t>К-во</t>
  </si>
  <si>
    <t>Част СК / Ревизионни шахти - 13 бр.</t>
  </si>
  <si>
    <t>8102051310</t>
  </si>
  <si>
    <t>КОФРАЖНИ РАБОТИ</t>
  </si>
  <si>
    <t>м2</t>
  </si>
  <si>
    <t>*332305463</t>
  </si>
  <si>
    <t>АРМИРОВКА В420</t>
  </si>
  <si>
    <t>кг</t>
  </si>
  <si>
    <t>8102070150</t>
  </si>
  <si>
    <t>БЕТОНОВИ РАБОТИ С20/25 - КЛАС ПО ВОДОПЛЪТНОСТ W 0.6</t>
  </si>
  <si>
    <t>м3</t>
  </si>
  <si>
    <t>*000000001</t>
  </si>
  <si>
    <t>ПОДЛОЖЕН БЕТОН С8/10</t>
  </si>
  <si>
    <t>Част СК</t>
  </si>
  <si>
    <t>8101402230</t>
  </si>
  <si>
    <t>ИЗКОП С БАГЕР ЗЕМ.ПОЧВИ ПРИ 2 УТ.У-ВИЯ НА ТРАНСПОРТ</t>
  </si>
  <si>
    <t>8101106231</t>
  </si>
  <si>
    <t>ИЗКОП С ШИР. ДО 2,0М УКРЕПЕН /РЪЧЕН ЗА ПОДРАВНЯВАНЕ ДЪНО/</t>
  </si>
  <si>
    <t>*332303449</t>
  </si>
  <si>
    <t>ЗАСИПВАНЕ С ТРАМБОВАНЕ</t>
  </si>
  <si>
    <t>*332305851</t>
  </si>
  <si>
    <t>ЗАСИПВАНЕ С ПЯСЪК /40 СМ ВЪРХУ ТРЪБИТЕ/</t>
  </si>
  <si>
    <t>*332304702</t>
  </si>
  <si>
    <t>ПЯСЪЧНА ПОДЛОЖКА ПОД ТРЪБИ</t>
  </si>
  <si>
    <t>*332301739</t>
  </si>
  <si>
    <t>ПРЕВОЗ ЗЕМНИ МАСИ ДО 5 КМ</t>
  </si>
  <si>
    <t>*332302128</t>
  </si>
  <si>
    <t>РЯЗАНЕ НА АСФАЛТОВА НАСТИЛКА</t>
  </si>
  <si>
    <t>м</t>
  </si>
  <si>
    <t>*332305852</t>
  </si>
  <si>
    <t>РАЗБИВАНЕ НА АСФАЛТОВА НАСТИЛКА</t>
  </si>
  <si>
    <t>*332305155</t>
  </si>
  <si>
    <t>ИЗВОЗВАНЕ НА АСФАЛТОВА НАСТИЛКА ДО 5 КМ</t>
  </si>
  <si>
    <t>8101201210</t>
  </si>
  <si>
    <t>ПЛЪТНО УКРЕПВАНЕ И РАЗКРЕПВАНЕ НА ИЗКОПИ В=или&lt;6М Н=2до4М В ЗЕМНИ ПОЧВИ</t>
  </si>
  <si>
    <t>*332303241</t>
  </si>
  <si>
    <t>ДОСТ И МОНТ НА ПП ГОФРИРАН КАНАЛ SN8, DN 400 ММ</t>
  </si>
  <si>
    <t>8244281030</t>
  </si>
  <si>
    <t>ДОСТАВКА И МОНТАЖ НА РШ /ГОТОВИ БЕТОНОВИ ЕЛЕМЕНТИ Ф1000 ДО 3М/</t>
  </si>
  <si>
    <t>бр.</t>
  </si>
  <si>
    <t>8244281070</t>
  </si>
  <si>
    <t>ДОСТАВКА И МОНТАЖ НА РШ /ГОТОВИ БЕТОНОВИ ЕЛЕМЕНТИ Ф1000 ДО 7М/</t>
  </si>
  <si>
    <t>*332303027</t>
  </si>
  <si>
    <t>ДОСТАВКА И ПОЛАГАНЕ ДЕТЕКТОРНА ЛЕНТА</t>
  </si>
  <si>
    <t>*332303297</t>
  </si>
  <si>
    <t>ИЗПИТВАНЕ НА КАНАЛИЗАЦИОННА ИНСТАЛАЦИЯ</t>
  </si>
  <si>
    <t>Част ВиК / Единична двуставна дъждоприемна шахта и включване към дъждовна канализация</t>
  </si>
  <si>
    <t>*332304337</t>
  </si>
  <si>
    <t>ДОСТАВКА И МОНТАЖ ЕДИНИЧНА ДВУСТАВНА ДЪЖДОПР. ШАХТА 50/50 СМ ПО ТИПОВ ДЕТАЙЛ</t>
  </si>
  <si>
    <t>8243195100</t>
  </si>
  <si>
    <t>РАЗВАЛЯНЕ И ВЪЗСТАНОВЯВАНЕ АСФАЛТОВА НАСТИЛКА</t>
  </si>
  <si>
    <t>Единична двуставна дъждоприемна шахта и включване към дъждовна канализация</t>
  </si>
  <si>
    <t>Част ВиК / Двойна двуставна дъждоприемна шахта и включване към дъждовна или смесена канализ</t>
  </si>
  <si>
    <t>*332305859</t>
  </si>
  <si>
    <t>Двойна двуставна дъждоприемна шахта и включване към дъждовна или смесена канализ</t>
  </si>
  <si>
    <t>Част ВиК / Присъед. на същ. единична дъждопр. шахта и включв. към дъждовна канализ. - 3 бр.</t>
  </si>
  <si>
    <t>Присъед. на същ. единична дъждопр. шахта и включв. към дъждовна канализ. - 3 бр.</t>
  </si>
  <si>
    <t>Част ВиК</t>
  </si>
  <si>
    <t>Част Пътна / Временни работи</t>
  </si>
  <si>
    <t>*332302807</t>
  </si>
  <si>
    <t>СИГНАЛИЗАЦИЯ ЗА ВЪВЕЖДАНЕ НА ВРЕМЕННА ОРГАНИЗАЦИЯ НА ДВИЖЕНИЕТО</t>
  </si>
  <si>
    <t>Временни работи</t>
  </si>
  <si>
    <t>Част Пътна / Асфалтови работи</t>
  </si>
  <si>
    <t>*332305853</t>
  </si>
  <si>
    <t>ДОСТ.И ПОЛ.НА АСФ.СМЕС ЗА ОСНОВЕН ПЛАСТ НА ПОКРИТ. АС31,5 ОСН.Ао, БДС EN13108-1</t>
  </si>
  <si>
    <t>тона</t>
  </si>
  <si>
    <t>*332305854</t>
  </si>
  <si>
    <t>ДОСТ.И ПОЛ.НА АСФ.СМЕС ЗА ДОЛЕН ПЛ.НА ПОКРИТ.АС16 БИНДЕР 4СМ, БДС EN13108-1</t>
  </si>
  <si>
    <t>*332305860</t>
  </si>
  <si>
    <t>ДОСТ.И ПОЛ.НА ПЛЪТЕН АСФАЛТОБЕТ.АС12,5, ИЗН.УПЛ.СЪСТОЯНИЕ 4СМ, БДС EN13108-1</t>
  </si>
  <si>
    <t>*332302802</t>
  </si>
  <si>
    <t>Н-ВА НА ПЪРВИ (СВЪРЗВАЩ) БИТУМЕН РАЗЛИВ ЗА ВРЪЗКА С РАЗЛ.ШИР.,СЪГЛ. КЛАУЗА 5700</t>
  </si>
  <si>
    <t>*332302803</t>
  </si>
  <si>
    <t>Н-ВА НА ВТОРИ (СВЪРЗВАЩ) БИТУМЕН РАЗЛИВ ЗА ВРЪЗКА С РАЗЛ.ШИР.,СЪГЛ. КЛАУЗА 5700</t>
  </si>
  <si>
    <t>Асфалтови работи</t>
  </si>
  <si>
    <t>Част Пътна / Пътни работи</t>
  </si>
  <si>
    <t>8103108000</t>
  </si>
  <si>
    <t>ДОСТ.И ПОЛ.НА ОСН.ПЛАСТ.ОТ ЗЪРНЕСТИ М-ЛИ НЕОБРАБ.СЪС СВЪРЗВ.В-ВО ПЪТНА НАСТИЛКА</t>
  </si>
  <si>
    <t>*332304162</t>
  </si>
  <si>
    <t>ДОСТ.И ПОЛ.НА ОСН.ПЛАСТ.ОТ ЗЪРНЕСТИ М-ЛИ НЕОБРАБ.СЪС СВЪРЗВ.В-ВО ТРОТ. НАСТИЛКА</t>
  </si>
  <si>
    <t>8103124130</t>
  </si>
  <si>
    <t>ДОСТ.И ПОЛ. БЕТОНОВИ БОРДЮРИ 18/35 СМ, ВКЛ. ВСИЧКИ СВЪРЗАНИ С ТОВА РАЗХОДИ</t>
  </si>
  <si>
    <t>8103124110</t>
  </si>
  <si>
    <t>ДОСТ. И ПОЛ.НА БЕТОНОВИ БОРДЮРИ 8/16/ СМ, ВКЛ. ВСИЧКИ СВЪРЗАНИ С ТОВА РАЗХОДИ</t>
  </si>
  <si>
    <t>*332304494</t>
  </si>
  <si>
    <t>НАПР.НА ТРОТОАРИ С БЕТ. ПЛОЧИ ТИП БЕХАТОН 6,ВКЛ.ВСИЧКИ СВЪРЗАНИ С ТОВА РАЗХОДИ</t>
  </si>
  <si>
    <t>Пътни работи</t>
  </si>
  <si>
    <t>Част Пътна</t>
  </si>
  <si>
    <t>ДДС 20%</t>
  </si>
  <si>
    <t>ВСИЧКО С ДДС</t>
  </si>
  <si>
    <t>УЛИЧНА ДЪЖДОВНА КАНАЛИЗАЦИЯ И ОТВОДНЯВАНЕ НА УПИ I-Спорт, Атракции, 
Озеленяване и Рекреация, КВ. 334а, УПИ IX-за православен храм И УПИ VI-за Парк-Спорт, 
Атракции, Озеленяване и Рекреация, КВ. 326а, ПО УЛИЦА ОТ О.Т. 4694 ДО О.Т. 4672 И ОТ 
О.Т. 4672 ДО О.Т. 4674 ПО ПЛАНА НА ГР. СТАРА ЗАГОРА</t>
  </si>
  <si>
    <t>Ед. цена</t>
  </si>
  <si>
    <t>Стойност</t>
  </si>
  <si>
    <t>Мярка</t>
  </si>
  <si>
    <t>Общо</t>
  </si>
  <si>
    <t xml:space="preserve">Част ВиК / Улична канализация </t>
  </si>
  <si>
    <t xml:space="preserve">Улична канализация </t>
  </si>
  <si>
    <t>ДОСТАВКА И МОНТАЖ ДВОЙНА ДВУСТАВНА ДЪЖДОПР. ШАХТА 2 БР х 50/50 СМ ПО ТИПОВ ДЕТАЙЛ</t>
  </si>
  <si>
    <t>ЗАСИПВАНЕ ИЗКОПИ С ОГР. ШИРИНИ С КАМЕННИ ФРАКЦИИ, ВКЛ. ТРАМБОВАНЕ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</si>
</sst>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quotePrefix="1" applyBorder="1" applyAlignment="1">
      <alignment wrapText="1"/>
    </xf>
    <xf numFmtId="4" fontId="0" fillId="0" borderId="1" xfId="0" applyNumberFormat="1" applyBorder="1"/>
    <xf numFmtId="0" fontId="0" fillId="0" borderId="1" xfId="0" quotePrefix="1" applyBorder="1"/>
    <xf numFmtId="0" fontId="0" fillId="0" borderId="1" xfId="0" quotePrefix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quotePrefix="1" applyFill="1" applyBorder="1" applyAlignment="1">
      <alignment wrapText="1"/>
    </xf>
    <xf numFmtId="4" fontId="0" fillId="2" borderId="1" xfId="0" applyNumberFormat="1" applyFill="1" applyBorder="1"/>
    <xf numFmtId="0" fontId="1" fillId="0" borderId="1" xfId="0" quotePrefix="1" applyFont="1" applyBorder="1" applyAlignment="1">
      <alignment wrapText="1"/>
    </xf>
    <xf numFmtId="0" fontId="1" fillId="2" borderId="1" xfId="0" quotePrefix="1" applyFont="1" applyFill="1" applyBorder="1" applyAlignment="1">
      <alignment wrapText="1"/>
    </xf>
    <xf numFmtId="0" fontId="0" fillId="0" borderId="0" xfId="0" applyBorder="1" applyAlignment="1">
      <alignment horizontal="center" wrapText="1"/>
    </xf>
  </cellXfs>
  <cellStyles count="1">
    <cellStyle name="Нормален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tabSelected="1" topLeftCell="A28" workbookViewId="0">
      <selection activeCell="F5" sqref="F5:F67"/>
    </sheetView>
  </sheetViews>
  <sheetFormatPr defaultRowHeight="15" x14ac:dyDescent="0.25"/>
  <cols>
    <col min="1" max="1" width="8.7109375" style="1" bestFit="1" customWidth="1"/>
    <col min="2" max="2" width="11" bestFit="1" customWidth="1"/>
    <col min="3" max="3" width="47.140625" style="3" customWidth="1"/>
    <col min="4" max="4" width="6.5703125" style="1" bestFit="1" customWidth="1"/>
    <col min="5" max="6" width="9.28515625" style="2" bestFit="1" customWidth="1"/>
    <col min="7" max="7" width="10" style="2" bestFit="1" customWidth="1"/>
  </cols>
  <sheetData>
    <row r="1" spans="1:7" ht="72.75" customHeight="1" x14ac:dyDescent="0.25">
      <c r="A1" s="19" t="s">
        <v>93</v>
      </c>
      <c r="B1" s="19"/>
      <c r="C1" s="19"/>
      <c r="D1" s="19"/>
      <c r="E1" s="19"/>
      <c r="F1" s="19"/>
      <c r="G1" s="19"/>
    </row>
    <row r="2" spans="1:7" ht="21" customHeight="1" x14ac:dyDescent="0.25">
      <c r="A2" s="12"/>
      <c r="B2" s="12"/>
      <c r="C2" s="12"/>
      <c r="D2" s="12"/>
      <c r="E2" s="12"/>
      <c r="F2" s="12"/>
      <c r="G2" s="12"/>
    </row>
    <row r="3" spans="1:7" s="1" customFormat="1" x14ac:dyDescent="0.25">
      <c r="A3" s="4" t="s">
        <v>0</v>
      </c>
      <c r="B3" s="4" t="s">
        <v>1</v>
      </c>
      <c r="C3" s="5" t="s">
        <v>2</v>
      </c>
      <c r="D3" s="4" t="s">
        <v>96</v>
      </c>
      <c r="E3" s="6" t="s">
        <v>3</v>
      </c>
      <c r="F3" s="6" t="s">
        <v>94</v>
      </c>
      <c r="G3" s="6" t="s">
        <v>95</v>
      </c>
    </row>
    <row r="4" spans="1:7" x14ac:dyDescent="0.25">
      <c r="A4" s="4"/>
      <c r="B4" s="7"/>
      <c r="C4" s="17" t="s">
        <v>4</v>
      </c>
      <c r="D4" s="4"/>
      <c r="E4" s="9"/>
      <c r="F4" s="9"/>
      <c r="G4" s="9"/>
    </row>
    <row r="5" spans="1:7" x14ac:dyDescent="0.25">
      <c r="A5" s="4">
        <v>1</v>
      </c>
      <c r="B5" s="10" t="s">
        <v>5</v>
      </c>
      <c r="C5" s="8" t="s">
        <v>6</v>
      </c>
      <c r="D5" s="11" t="s">
        <v>7</v>
      </c>
      <c r="E5" s="9">
        <v>14.56</v>
      </c>
      <c r="F5" s="9"/>
      <c r="G5" s="9">
        <f>ROUND(E5*F5,2)</f>
        <v>0</v>
      </c>
    </row>
    <row r="6" spans="1:7" x14ac:dyDescent="0.25">
      <c r="A6" s="4">
        <v>2</v>
      </c>
      <c r="B6" s="10" t="s">
        <v>8</v>
      </c>
      <c r="C6" s="8" t="s">
        <v>9</v>
      </c>
      <c r="D6" s="11" t="s">
        <v>10</v>
      </c>
      <c r="E6" s="9">
        <v>415.48</v>
      </c>
      <c r="F6" s="9"/>
      <c r="G6" s="9">
        <f t="shared" ref="G6:G8" si="0">ROUND(E6*F6,2)</f>
        <v>0</v>
      </c>
    </row>
    <row r="7" spans="1:7" ht="30" x14ac:dyDescent="0.25">
      <c r="A7" s="4">
        <v>3</v>
      </c>
      <c r="B7" s="10" t="s">
        <v>11</v>
      </c>
      <c r="C7" s="8" t="s">
        <v>12</v>
      </c>
      <c r="D7" s="11" t="s">
        <v>13</v>
      </c>
      <c r="E7" s="9">
        <v>5.0999999999999996</v>
      </c>
      <c r="F7" s="9"/>
      <c r="G7" s="9">
        <f t="shared" si="0"/>
        <v>0</v>
      </c>
    </row>
    <row r="8" spans="1:7" x14ac:dyDescent="0.25">
      <c r="A8" s="4">
        <v>4</v>
      </c>
      <c r="B8" s="10" t="s">
        <v>14</v>
      </c>
      <c r="C8" s="8" t="s">
        <v>15</v>
      </c>
      <c r="D8" s="11" t="s">
        <v>13</v>
      </c>
      <c r="E8" s="9">
        <v>3.33</v>
      </c>
      <c r="F8" s="9"/>
      <c r="G8" s="9">
        <f t="shared" si="0"/>
        <v>0</v>
      </c>
    </row>
    <row r="9" spans="1:7" x14ac:dyDescent="0.25">
      <c r="A9" s="13"/>
      <c r="B9" s="14"/>
      <c r="C9" s="18" t="s">
        <v>16</v>
      </c>
      <c r="D9" s="13"/>
      <c r="E9" s="16"/>
      <c r="F9" s="16"/>
      <c r="G9" s="16">
        <f>SUM(G5:G8)</f>
        <v>0</v>
      </c>
    </row>
    <row r="10" spans="1:7" x14ac:dyDescent="0.25">
      <c r="A10" s="4"/>
      <c r="B10" s="7"/>
      <c r="C10" s="17" t="s">
        <v>98</v>
      </c>
      <c r="D10" s="4"/>
      <c r="E10" s="9"/>
      <c r="F10" s="9"/>
      <c r="G10" s="9"/>
    </row>
    <row r="11" spans="1:7" ht="30" x14ac:dyDescent="0.25">
      <c r="A11" s="4">
        <v>1</v>
      </c>
      <c r="B11" s="10" t="s">
        <v>17</v>
      </c>
      <c r="C11" s="8" t="s">
        <v>18</v>
      </c>
      <c r="D11" s="11" t="s">
        <v>13</v>
      </c>
      <c r="E11" s="9">
        <v>3250</v>
      </c>
      <c r="F11" s="9"/>
      <c r="G11" s="9">
        <f t="shared" ref="G11:G25" si="1">ROUND(E11*F11,2)</f>
        <v>0</v>
      </c>
    </row>
    <row r="12" spans="1:7" ht="30" x14ac:dyDescent="0.25">
      <c r="A12" s="4">
        <v>2</v>
      </c>
      <c r="B12" s="10" t="s">
        <v>19</v>
      </c>
      <c r="C12" s="8" t="s">
        <v>20</v>
      </c>
      <c r="D12" s="11" t="s">
        <v>13</v>
      </c>
      <c r="E12" s="9">
        <v>125</v>
      </c>
      <c r="F12" s="9"/>
      <c r="G12" s="9">
        <f t="shared" si="1"/>
        <v>0</v>
      </c>
    </row>
    <row r="13" spans="1:7" ht="30" x14ac:dyDescent="0.25">
      <c r="A13" s="4">
        <v>3</v>
      </c>
      <c r="B13" s="10">
        <v>8103103000</v>
      </c>
      <c r="C13" s="8" t="s">
        <v>101</v>
      </c>
      <c r="D13" s="11" t="s">
        <v>13</v>
      </c>
      <c r="E13" s="9">
        <v>2560</v>
      </c>
      <c r="F13" s="9"/>
      <c r="G13" s="9">
        <f>ROUND(E13*F13,2)</f>
        <v>0</v>
      </c>
    </row>
    <row r="14" spans="1:7" x14ac:dyDescent="0.25">
      <c r="A14" s="4">
        <v>4</v>
      </c>
      <c r="B14" s="10" t="s">
        <v>23</v>
      </c>
      <c r="C14" s="8" t="s">
        <v>24</v>
      </c>
      <c r="D14" s="11" t="s">
        <v>13</v>
      </c>
      <c r="E14" s="9">
        <v>600</v>
      </c>
      <c r="F14" s="9"/>
      <c r="G14" s="9">
        <f t="shared" si="1"/>
        <v>0</v>
      </c>
    </row>
    <row r="15" spans="1:7" x14ac:dyDescent="0.25">
      <c r="A15" s="4">
        <v>5</v>
      </c>
      <c r="B15" s="10" t="s">
        <v>25</v>
      </c>
      <c r="C15" s="8" t="s">
        <v>26</v>
      </c>
      <c r="D15" s="11" t="s">
        <v>13</v>
      </c>
      <c r="E15" s="9">
        <v>125</v>
      </c>
      <c r="F15" s="9"/>
      <c r="G15" s="9">
        <f t="shared" si="1"/>
        <v>0</v>
      </c>
    </row>
    <row r="16" spans="1:7" x14ac:dyDescent="0.25">
      <c r="A16" s="4">
        <v>6</v>
      </c>
      <c r="B16" s="10" t="s">
        <v>27</v>
      </c>
      <c r="C16" s="8" t="s">
        <v>28</v>
      </c>
      <c r="D16" s="11" t="s">
        <v>13</v>
      </c>
      <c r="E16" s="9">
        <v>725</v>
      </c>
      <c r="F16" s="9"/>
      <c r="G16" s="9">
        <f t="shared" si="1"/>
        <v>0</v>
      </c>
    </row>
    <row r="17" spans="1:7" x14ac:dyDescent="0.25">
      <c r="A17" s="4">
        <v>7</v>
      </c>
      <c r="B17" s="10" t="s">
        <v>29</v>
      </c>
      <c r="C17" s="8" t="s">
        <v>30</v>
      </c>
      <c r="D17" s="11" t="s">
        <v>31</v>
      </c>
      <c r="E17" s="9">
        <v>816</v>
      </c>
      <c r="F17" s="9"/>
      <c r="G17" s="9">
        <f t="shared" si="1"/>
        <v>0</v>
      </c>
    </row>
    <row r="18" spans="1:7" x14ac:dyDescent="0.25">
      <c r="A18" s="4">
        <v>8</v>
      </c>
      <c r="B18" s="10" t="s">
        <v>32</v>
      </c>
      <c r="C18" s="8" t="s">
        <v>33</v>
      </c>
      <c r="D18" s="11" t="s">
        <v>13</v>
      </c>
      <c r="E18" s="9">
        <v>487.5</v>
      </c>
      <c r="F18" s="9"/>
      <c r="G18" s="9">
        <f t="shared" si="1"/>
        <v>0</v>
      </c>
    </row>
    <row r="19" spans="1:7" x14ac:dyDescent="0.25">
      <c r="A19" s="4">
        <v>9</v>
      </c>
      <c r="B19" s="10" t="s">
        <v>34</v>
      </c>
      <c r="C19" s="8" t="s">
        <v>35</v>
      </c>
      <c r="D19" s="11" t="s">
        <v>13</v>
      </c>
      <c r="E19" s="9">
        <v>487.5</v>
      </c>
      <c r="F19" s="9"/>
      <c r="G19" s="9">
        <f t="shared" si="1"/>
        <v>0</v>
      </c>
    </row>
    <row r="20" spans="1:7" ht="30" x14ac:dyDescent="0.25">
      <c r="A20" s="4">
        <v>10</v>
      </c>
      <c r="B20" s="10" t="s">
        <v>36</v>
      </c>
      <c r="C20" s="8" t="s">
        <v>37</v>
      </c>
      <c r="D20" s="11" t="s">
        <v>7</v>
      </c>
      <c r="E20" s="9">
        <v>3400</v>
      </c>
      <c r="F20" s="9"/>
      <c r="G20" s="9">
        <f>ROUND(E20*F20,2)</f>
        <v>0</v>
      </c>
    </row>
    <row r="21" spans="1:7" ht="30" x14ac:dyDescent="0.25">
      <c r="A21" s="4">
        <v>11</v>
      </c>
      <c r="B21" s="10" t="s">
        <v>38</v>
      </c>
      <c r="C21" s="8" t="s">
        <v>39</v>
      </c>
      <c r="D21" s="11" t="s">
        <v>31</v>
      </c>
      <c r="E21" s="9">
        <v>406</v>
      </c>
      <c r="F21" s="9"/>
      <c r="G21" s="9">
        <f t="shared" si="1"/>
        <v>0</v>
      </c>
    </row>
    <row r="22" spans="1:7" ht="30" x14ac:dyDescent="0.25">
      <c r="A22" s="4">
        <v>12</v>
      </c>
      <c r="B22" s="10" t="s">
        <v>40</v>
      </c>
      <c r="C22" s="8" t="s">
        <v>41</v>
      </c>
      <c r="D22" s="11" t="s">
        <v>42</v>
      </c>
      <c r="E22" s="9">
        <v>3</v>
      </c>
      <c r="F22" s="9"/>
      <c r="G22" s="9">
        <f t="shared" si="1"/>
        <v>0</v>
      </c>
    </row>
    <row r="23" spans="1:7" ht="30" x14ac:dyDescent="0.25">
      <c r="A23" s="4">
        <v>13</v>
      </c>
      <c r="B23" s="10" t="s">
        <v>43</v>
      </c>
      <c r="C23" s="8" t="s">
        <v>44</v>
      </c>
      <c r="D23" s="11" t="s">
        <v>42</v>
      </c>
      <c r="E23" s="9">
        <v>10</v>
      </c>
      <c r="F23" s="9"/>
      <c r="G23" s="9">
        <f t="shared" si="1"/>
        <v>0</v>
      </c>
    </row>
    <row r="24" spans="1:7" x14ac:dyDescent="0.25">
      <c r="A24" s="4">
        <v>14</v>
      </c>
      <c r="B24" s="10" t="s">
        <v>45</v>
      </c>
      <c r="C24" s="8" t="s">
        <v>46</v>
      </c>
      <c r="D24" s="11" t="s">
        <v>31</v>
      </c>
      <c r="E24" s="9">
        <v>406</v>
      </c>
      <c r="F24" s="9"/>
      <c r="G24" s="9">
        <f t="shared" si="1"/>
        <v>0</v>
      </c>
    </row>
    <row r="25" spans="1:7" ht="20.25" customHeight="1" x14ac:dyDescent="0.25">
      <c r="A25" s="4">
        <v>15</v>
      </c>
      <c r="B25" s="10" t="s">
        <v>47</v>
      </c>
      <c r="C25" s="8" t="s">
        <v>48</v>
      </c>
      <c r="D25" s="11" t="s">
        <v>31</v>
      </c>
      <c r="E25" s="9">
        <v>406</v>
      </c>
      <c r="F25" s="9"/>
      <c r="G25" s="9">
        <f t="shared" si="1"/>
        <v>0</v>
      </c>
    </row>
    <row r="26" spans="1:7" x14ac:dyDescent="0.25">
      <c r="A26" s="4"/>
      <c r="B26" s="7"/>
      <c r="C26" s="17" t="s">
        <v>99</v>
      </c>
      <c r="D26" s="4"/>
      <c r="E26" s="9"/>
      <c r="F26" s="9"/>
      <c r="G26" s="9">
        <f>SUM(G11:G25)</f>
        <v>0</v>
      </c>
    </row>
    <row r="27" spans="1:7" ht="32.25" customHeight="1" x14ac:dyDescent="0.25">
      <c r="A27" s="4"/>
      <c r="B27" s="7"/>
      <c r="C27" s="17" t="s">
        <v>49</v>
      </c>
      <c r="D27" s="4"/>
      <c r="E27" s="9"/>
      <c r="F27" s="9"/>
      <c r="G27" s="9"/>
    </row>
    <row r="28" spans="1:7" ht="30" x14ac:dyDescent="0.25">
      <c r="A28" s="4">
        <v>1</v>
      </c>
      <c r="B28" s="10" t="s">
        <v>50</v>
      </c>
      <c r="C28" s="8" t="s">
        <v>51</v>
      </c>
      <c r="D28" s="11" t="s">
        <v>42</v>
      </c>
      <c r="E28" s="9">
        <v>1</v>
      </c>
      <c r="F28" s="9"/>
      <c r="G28" s="9">
        <f t="shared" ref="G28:G33" si="2">ROUND(E28*F28,2)</f>
        <v>0</v>
      </c>
    </row>
    <row r="29" spans="1:7" ht="30" x14ac:dyDescent="0.25">
      <c r="A29" s="4">
        <v>2</v>
      </c>
      <c r="B29" s="10" t="s">
        <v>17</v>
      </c>
      <c r="C29" s="8" t="s">
        <v>18</v>
      </c>
      <c r="D29" s="11" t="s">
        <v>13</v>
      </c>
      <c r="E29" s="9">
        <v>9</v>
      </c>
      <c r="F29" s="9"/>
      <c r="G29" s="9">
        <f t="shared" si="2"/>
        <v>0</v>
      </c>
    </row>
    <row r="30" spans="1:7" x14ac:dyDescent="0.25">
      <c r="A30" s="4">
        <v>3</v>
      </c>
      <c r="B30" s="10" t="s">
        <v>23</v>
      </c>
      <c r="C30" s="8" t="s">
        <v>24</v>
      </c>
      <c r="D30" s="11" t="s">
        <v>13</v>
      </c>
      <c r="E30" s="9">
        <v>3</v>
      </c>
      <c r="F30" s="9"/>
      <c r="G30" s="9">
        <f t="shared" si="2"/>
        <v>0</v>
      </c>
    </row>
    <row r="31" spans="1:7" x14ac:dyDescent="0.25">
      <c r="A31" s="4">
        <v>4</v>
      </c>
      <c r="B31" s="10" t="s">
        <v>21</v>
      </c>
      <c r="C31" s="8" t="s">
        <v>22</v>
      </c>
      <c r="D31" s="11" t="s">
        <v>13</v>
      </c>
      <c r="E31" s="9">
        <v>5.5</v>
      </c>
      <c r="F31" s="9"/>
      <c r="G31" s="9">
        <f t="shared" si="2"/>
        <v>0</v>
      </c>
    </row>
    <row r="32" spans="1:7" ht="30" x14ac:dyDescent="0.25">
      <c r="A32" s="4">
        <v>5</v>
      </c>
      <c r="B32" s="10" t="s">
        <v>52</v>
      </c>
      <c r="C32" s="8" t="s">
        <v>53</v>
      </c>
      <c r="D32" s="11" t="s">
        <v>7</v>
      </c>
      <c r="E32" s="9">
        <v>6</v>
      </c>
      <c r="F32" s="9"/>
      <c r="G32" s="9">
        <f t="shared" si="2"/>
        <v>0</v>
      </c>
    </row>
    <row r="33" spans="1:7" x14ac:dyDescent="0.25">
      <c r="A33" s="4">
        <v>6</v>
      </c>
      <c r="B33" s="10" t="s">
        <v>27</v>
      </c>
      <c r="C33" s="8" t="s">
        <v>28</v>
      </c>
      <c r="D33" s="11" t="s">
        <v>13</v>
      </c>
      <c r="E33" s="9">
        <v>9</v>
      </c>
      <c r="F33" s="9"/>
      <c r="G33" s="9">
        <f t="shared" si="2"/>
        <v>0</v>
      </c>
    </row>
    <row r="34" spans="1:7" ht="30" x14ac:dyDescent="0.25">
      <c r="A34" s="4"/>
      <c r="B34" s="7"/>
      <c r="C34" s="17" t="s">
        <v>54</v>
      </c>
      <c r="D34" s="4"/>
      <c r="E34" s="9"/>
      <c r="F34" s="9"/>
      <c r="G34" s="9">
        <f>SUM(G28:G33)</f>
        <v>0</v>
      </c>
    </row>
    <row r="35" spans="1:7" ht="45" x14ac:dyDescent="0.25">
      <c r="A35" s="4"/>
      <c r="B35" s="7"/>
      <c r="C35" s="17" t="s">
        <v>55</v>
      </c>
      <c r="D35" s="4"/>
      <c r="E35" s="9"/>
      <c r="F35" s="9"/>
      <c r="G35" s="9"/>
    </row>
    <row r="36" spans="1:7" ht="31.5" customHeight="1" x14ac:dyDescent="0.25">
      <c r="A36" s="4">
        <v>1</v>
      </c>
      <c r="B36" s="10" t="s">
        <v>56</v>
      </c>
      <c r="C36" s="8" t="s">
        <v>100</v>
      </c>
      <c r="D36" s="11" t="s">
        <v>42</v>
      </c>
      <c r="E36" s="9">
        <v>1</v>
      </c>
      <c r="F36" s="9"/>
      <c r="G36" s="9">
        <f t="shared" ref="G36:G41" si="3">ROUND(E36*F36,2)</f>
        <v>0</v>
      </c>
    </row>
    <row r="37" spans="1:7" ht="30" x14ac:dyDescent="0.25">
      <c r="A37" s="4">
        <v>2</v>
      </c>
      <c r="B37" s="10" t="s">
        <v>17</v>
      </c>
      <c r="C37" s="8" t="s">
        <v>18</v>
      </c>
      <c r="D37" s="11" t="s">
        <v>13</v>
      </c>
      <c r="E37" s="9">
        <v>9</v>
      </c>
      <c r="F37" s="9"/>
      <c r="G37" s="9">
        <f t="shared" si="3"/>
        <v>0</v>
      </c>
    </row>
    <row r="38" spans="1:7" x14ac:dyDescent="0.25">
      <c r="A38" s="4">
        <v>3</v>
      </c>
      <c r="B38" s="10" t="s">
        <v>23</v>
      </c>
      <c r="C38" s="8" t="s">
        <v>24</v>
      </c>
      <c r="D38" s="11" t="s">
        <v>13</v>
      </c>
      <c r="E38" s="9">
        <v>3</v>
      </c>
      <c r="F38" s="9"/>
      <c r="G38" s="9">
        <f t="shared" si="3"/>
        <v>0</v>
      </c>
    </row>
    <row r="39" spans="1:7" x14ac:dyDescent="0.25">
      <c r="A39" s="4">
        <v>4</v>
      </c>
      <c r="B39" s="10" t="s">
        <v>21</v>
      </c>
      <c r="C39" s="8" t="s">
        <v>22</v>
      </c>
      <c r="D39" s="11" t="s">
        <v>13</v>
      </c>
      <c r="E39" s="9">
        <v>5.5</v>
      </c>
      <c r="F39" s="9"/>
      <c r="G39" s="9">
        <f t="shared" si="3"/>
        <v>0</v>
      </c>
    </row>
    <row r="40" spans="1:7" ht="30" x14ac:dyDescent="0.25">
      <c r="A40" s="4">
        <v>5</v>
      </c>
      <c r="B40" s="10" t="s">
        <v>52</v>
      </c>
      <c r="C40" s="8" t="s">
        <v>53</v>
      </c>
      <c r="D40" s="11" t="s">
        <v>7</v>
      </c>
      <c r="E40" s="9">
        <v>6</v>
      </c>
      <c r="F40" s="9"/>
      <c r="G40" s="9">
        <f t="shared" si="3"/>
        <v>0</v>
      </c>
    </row>
    <row r="41" spans="1:7" x14ac:dyDescent="0.25">
      <c r="A41" s="4">
        <v>6</v>
      </c>
      <c r="B41" s="10" t="s">
        <v>27</v>
      </c>
      <c r="C41" s="8" t="s">
        <v>28</v>
      </c>
      <c r="D41" s="11" t="s">
        <v>13</v>
      </c>
      <c r="E41" s="9">
        <v>9</v>
      </c>
      <c r="F41" s="9"/>
      <c r="G41" s="9">
        <f t="shared" si="3"/>
        <v>0</v>
      </c>
    </row>
    <row r="42" spans="1:7" ht="30" x14ac:dyDescent="0.25">
      <c r="A42" s="4"/>
      <c r="B42" s="7"/>
      <c r="C42" s="17" t="s">
        <v>57</v>
      </c>
      <c r="D42" s="4"/>
      <c r="E42" s="9"/>
      <c r="F42" s="9"/>
      <c r="G42" s="9">
        <f>SUM(G36:G41)</f>
        <v>0</v>
      </c>
    </row>
    <row r="43" spans="1:7" ht="45" x14ac:dyDescent="0.25">
      <c r="A43" s="4"/>
      <c r="B43" s="7"/>
      <c r="C43" s="17" t="s">
        <v>58</v>
      </c>
      <c r="D43" s="4"/>
      <c r="E43" s="9"/>
      <c r="F43" s="9"/>
      <c r="G43" s="9"/>
    </row>
    <row r="44" spans="1:7" ht="30" x14ac:dyDescent="0.25">
      <c r="A44" s="4">
        <v>1</v>
      </c>
      <c r="B44" s="10" t="s">
        <v>17</v>
      </c>
      <c r="C44" s="8" t="s">
        <v>18</v>
      </c>
      <c r="D44" s="11" t="s">
        <v>13</v>
      </c>
      <c r="E44" s="9">
        <v>27</v>
      </c>
      <c r="F44" s="9"/>
      <c r="G44" s="9">
        <f t="shared" ref="G44:G48" si="4">ROUND(E44*F44,2)</f>
        <v>0</v>
      </c>
    </row>
    <row r="45" spans="1:7" x14ac:dyDescent="0.25">
      <c r="A45" s="4">
        <v>2</v>
      </c>
      <c r="B45" s="10" t="s">
        <v>23</v>
      </c>
      <c r="C45" s="8" t="s">
        <v>24</v>
      </c>
      <c r="D45" s="11" t="s">
        <v>13</v>
      </c>
      <c r="E45" s="9">
        <v>9</v>
      </c>
      <c r="F45" s="9"/>
      <c r="G45" s="9">
        <f t="shared" si="4"/>
        <v>0</v>
      </c>
    </row>
    <row r="46" spans="1:7" x14ac:dyDescent="0.25">
      <c r="A46" s="4">
        <v>3</v>
      </c>
      <c r="B46" s="10" t="s">
        <v>21</v>
      </c>
      <c r="C46" s="8" t="s">
        <v>22</v>
      </c>
      <c r="D46" s="11" t="s">
        <v>13</v>
      </c>
      <c r="E46" s="9">
        <v>16.5</v>
      </c>
      <c r="F46" s="9"/>
      <c r="G46" s="9">
        <f t="shared" si="4"/>
        <v>0</v>
      </c>
    </row>
    <row r="47" spans="1:7" ht="30" x14ac:dyDescent="0.25">
      <c r="A47" s="4">
        <v>4</v>
      </c>
      <c r="B47" s="10" t="s">
        <v>52</v>
      </c>
      <c r="C47" s="8" t="s">
        <v>53</v>
      </c>
      <c r="D47" s="11" t="s">
        <v>7</v>
      </c>
      <c r="E47" s="9">
        <v>18</v>
      </c>
      <c r="F47" s="9"/>
      <c r="G47" s="9">
        <f t="shared" si="4"/>
        <v>0</v>
      </c>
    </row>
    <row r="48" spans="1:7" x14ac:dyDescent="0.25">
      <c r="A48" s="4">
        <v>5</v>
      </c>
      <c r="B48" s="10" t="s">
        <v>27</v>
      </c>
      <c r="C48" s="8" t="s">
        <v>28</v>
      </c>
      <c r="D48" s="11" t="s">
        <v>13</v>
      </c>
      <c r="E48" s="9">
        <v>27</v>
      </c>
      <c r="F48" s="9"/>
      <c r="G48" s="9">
        <f t="shared" si="4"/>
        <v>0</v>
      </c>
    </row>
    <row r="49" spans="1:7" ht="30" x14ac:dyDescent="0.25">
      <c r="A49" s="4"/>
      <c r="B49" s="7"/>
      <c r="C49" s="17" t="s">
        <v>59</v>
      </c>
      <c r="D49" s="4"/>
      <c r="E49" s="9"/>
      <c r="F49" s="9"/>
      <c r="G49" s="9">
        <f>SUM(G44:G48)</f>
        <v>0</v>
      </c>
    </row>
    <row r="50" spans="1:7" x14ac:dyDescent="0.25">
      <c r="A50" s="13"/>
      <c r="B50" s="14"/>
      <c r="C50" s="18" t="s">
        <v>60</v>
      </c>
      <c r="D50" s="13"/>
      <c r="E50" s="16"/>
      <c r="F50" s="16"/>
      <c r="G50" s="16">
        <f>G49+G42+G34+G26</f>
        <v>0</v>
      </c>
    </row>
    <row r="51" spans="1:7" x14ac:dyDescent="0.25">
      <c r="A51" s="4"/>
      <c r="B51" s="7"/>
      <c r="C51" s="17" t="s">
        <v>61</v>
      </c>
      <c r="D51" s="4"/>
      <c r="E51" s="9"/>
      <c r="F51" s="9"/>
      <c r="G51" s="9"/>
    </row>
    <row r="52" spans="1:7" ht="30" x14ac:dyDescent="0.25">
      <c r="A52" s="4">
        <v>1</v>
      </c>
      <c r="B52" s="10" t="s">
        <v>62</v>
      </c>
      <c r="C52" s="8" t="s">
        <v>63</v>
      </c>
      <c r="D52" s="11" t="s">
        <v>42</v>
      </c>
      <c r="E52" s="9">
        <v>1</v>
      </c>
      <c r="F52" s="9"/>
      <c r="G52" s="9">
        <f t="shared" ref="G52" si="5">ROUND(E52*F52,2)</f>
        <v>0</v>
      </c>
    </row>
    <row r="53" spans="1:7" x14ac:dyDescent="0.25">
      <c r="A53" s="4"/>
      <c r="B53" s="7"/>
      <c r="C53" s="8" t="s">
        <v>64</v>
      </c>
      <c r="D53" s="4"/>
      <c r="E53" s="9"/>
      <c r="F53" s="9"/>
      <c r="G53" s="9">
        <f>SUM(G52)</f>
        <v>0</v>
      </c>
    </row>
    <row r="54" spans="1:7" x14ac:dyDescent="0.25">
      <c r="A54" s="4"/>
      <c r="B54" s="7"/>
      <c r="C54" s="17" t="s">
        <v>65</v>
      </c>
      <c r="D54" s="4"/>
      <c r="E54" s="9"/>
      <c r="F54" s="9"/>
      <c r="G54" s="9"/>
    </row>
    <row r="55" spans="1:7" ht="30" x14ac:dyDescent="0.25">
      <c r="A55" s="4">
        <v>1</v>
      </c>
      <c r="B55" s="10" t="s">
        <v>66</v>
      </c>
      <c r="C55" s="8" t="s">
        <v>67</v>
      </c>
      <c r="D55" s="11" t="s">
        <v>68</v>
      </c>
      <c r="E55" s="9">
        <v>201</v>
      </c>
      <c r="F55" s="9"/>
      <c r="G55" s="9">
        <f t="shared" ref="G55:G59" si="6">ROUND(E55*F55,2)</f>
        <v>0</v>
      </c>
    </row>
    <row r="56" spans="1:7" ht="30" x14ac:dyDescent="0.25">
      <c r="A56" s="4">
        <v>2</v>
      </c>
      <c r="B56" s="10" t="s">
        <v>69</v>
      </c>
      <c r="C56" s="8" t="s">
        <v>70</v>
      </c>
      <c r="D56" s="11" t="s">
        <v>68</v>
      </c>
      <c r="E56" s="9">
        <v>67</v>
      </c>
      <c r="F56" s="9"/>
      <c r="G56" s="9">
        <f t="shared" si="6"/>
        <v>0</v>
      </c>
    </row>
    <row r="57" spans="1:7" ht="30" x14ac:dyDescent="0.25">
      <c r="A57" s="4">
        <v>3</v>
      </c>
      <c r="B57" s="10" t="s">
        <v>71</v>
      </c>
      <c r="C57" s="8" t="s">
        <v>72</v>
      </c>
      <c r="D57" s="11" t="s">
        <v>7</v>
      </c>
      <c r="E57" s="9">
        <v>697</v>
      </c>
      <c r="F57" s="9"/>
      <c r="G57" s="9">
        <f t="shared" si="6"/>
        <v>0</v>
      </c>
    </row>
    <row r="58" spans="1:7" ht="30" x14ac:dyDescent="0.25">
      <c r="A58" s="4">
        <v>4</v>
      </c>
      <c r="B58" s="10" t="s">
        <v>73</v>
      </c>
      <c r="C58" s="8" t="s">
        <v>74</v>
      </c>
      <c r="D58" s="11" t="s">
        <v>7</v>
      </c>
      <c r="E58" s="9">
        <v>697</v>
      </c>
      <c r="F58" s="9"/>
      <c r="G58" s="9">
        <f t="shared" si="6"/>
        <v>0</v>
      </c>
    </row>
    <row r="59" spans="1:7" ht="30" x14ac:dyDescent="0.25">
      <c r="A59" s="4">
        <v>5</v>
      </c>
      <c r="B59" s="10" t="s">
        <v>75</v>
      </c>
      <c r="C59" s="8" t="s">
        <v>76</v>
      </c>
      <c r="D59" s="11" t="s">
        <v>7</v>
      </c>
      <c r="E59" s="9">
        <v>697</v>
      </c>
      <c r="F59" s="9"/>
      <c r="G59" s="9">
        <f t="shared" si="6"/>
        <v>0</v>
      </c>
    </row>
    <row r="60" spans="1:7" x14ac:dyDescent="0.25">
      <c r="A60" s="4"/>
      <c r="B60" s="7"/>
      <c r="C60" s="8" t="s">
        <v>77</v>
      </c>
      <c r="D60" s="4"/>
      <c r="E60" s="9"/>
      <c r="F60" s="9"/>
      <c r="G60" s="9">
        <f>SUM(G55:G59)</f>
        <v>0</v>
      </c>
    </row>
    <row r="61" spans="1:7" x14ac:dyDescent="0.25">
      <c r="A61" s="4"/>
      <c r="B61" s="7"/>
      <c r="C61" s="17" t="s">
        <v>78</v>
      </c>
      <c r="D61" s="4"/>
      <c r="E61" s="9"/>
      <c r="F61" s="9"/>
      <c r="G61" s="9"/>
    </row>
    <row r="62" spans="1:7" ht="30" x14ac:dyDescent="0.25">
      <c r="A62" s="4">
        <v>1</v>
      </c>
      <c r="B62" s="10" t="s">
        <v>79</v>
      </c>
      <c r="C62" s="8" t="s">
        <v>80</v>
      </c>
      <c r="D62" s="11" t="s">
        <v>13</v>
      </c>
      <c r="E62" s="9">
        <v>279</v>
      </c>
      <c r="F62" s="9"/>
      <c r="G62" s="9">
        <f t="shared" ref="G62:G66" si="7">ROUND(E62*F62,2)</f>
        <v>0</v>
      </c>
    </row>
    <row r="63" spans="1:7" ht="30" x14ac:dyDescent="0.25">
      <c r="A63" s="4">
        <v>2</v>
      </c>
      <c r="B63" s="10" t="s">
        <v>81</v>
      </c>
      <c r="C63" s="8" t="s">
        <v>82</v>
      </c>
      <c r="D63" s="11" t="s">
        <v>13</v>
      </c>
      <c r="E63" s="9">
        <v>4</v>
      </c>
      <c r="F63" s="9"/>
      <c r="G63" s="9">
        <f t="shared" si="7"/>
        <v>0</v>
      </c>
    </row>
    <row r="64" spans="1:7" ht="30" x14ac:dyDescent="0.25">
      <c r="A64" s="4">
        <v>3</v>
      </c>
      <c r="B64" s="10" t="s">
        <v>83</v>
      </c>
      <c r="C64" s="8" t="s">
        <v>84</v>
      </c>
      <c r="D64" s="11" t="s">
        <v>31</v>
      </c>
      <c r="E64" s="9">
        <v>21</v>
      </c>
      <c r="F64" s="9"/>
      <c r="G64" s="9">
        <f t="shared" si="7"/>
        <v>0</v>
      </c>
    </row>
    <row r="65" spans="1:7" ht="30" x14ac:dyDescent="0.25">
      <c r="A65" s="4">
        <v>4</v>
      </c>
      <c r="B65" s="10" t="s">
        <v>85</v>
      </c>
      <c r="C65" s="8" t="s">
        <v>86</v>
      </c>
      <c r="D65" s="11" t="s">
        <v>31</v>
      </c>
      <c r="E65" s="9">
        <v>21</v>
      </c>
      <c r="F65" s="9"/>
      <c r="G65" s="9">
        <f t="shared" si="7"/>
        <v>0</v>
      </c>
    </row>
    <row r="66" spans="1:7" ht="30" x14ac:dyDescent="0.25">
      <c r="A66" s="4">
        <v>5</v>
      </c>
      <c r="B66" s="10" t="s">
        <v>87</v>
      </c>
      <c r="C66" s="8" t="s">
        <v>88</v>
      </c>
      <c r="D66" s="11" t="s">
        <v>7</v>
      </c>
      <c r="E66" s="9">
        <v>43</v>
      </c>
      <c r="F66" s="9"/>
      <c r="G66" s="9">
        <f t="shared" si="7"/>
        <v>0</v>
      </c>
    </row>
    <row r="67" spans="1:7" x14ac:dyDescent="0.25">
      <c r="A67" s="4"/>
      <c r="B67" s="7"/>
      <c r="C67" s="17" t="s">
        <v>89</v>
      </c>
      <c r="D67" s="4"/>
      <c r="E67" s="9"/>
      <c r="F67" s="9"/>
      <c r="G67" s="9">
        <f>SUM(G62:G66)</f>
        <v>0</v>
      </c>
    </row>
    <row r="68" spans="1:7" x14ac:dyDescent="0.25">
      <c r="A68" s="13"/>
      <c r="B68" s="14"/>
      <c r="C68" s="18" t="s">
        <v>90</v>
      </c>
      <c r="D68" s="13"/>
      <c r="E68" s="16"/>
      <c r="F68" s="16"/>
      <c r="G68" s="16">
        <f>G67+G60+G53</f>
        <v>0</v>
      </c>
    </row>
    <row r="69" spans="1:7" x14ac:dyDescent="0.25">
      <c r="A69" s="13"/>
      <c r="B69" s="14"/>
      <c r="C69" s="15" t="s">
        <v>97</v>
      </c>
      <c r="D69" s="13"/>
      <c r="E69" s="16"/>
      <c r="F69" s="16"/>
      <c r="G69" s="16">
        <f>G68+G50+ G9</f>
        <v>0</v>
      </c>
    </row>
    <row r="70" spans="1:7" x14ac:dyDescent="0.25">
      <c r="A70" s="4"/>
      <c r="B70" s="7"/>
      <c r="C70" s="8" t="s">
        <v>91</v>
      </c>
      <c r="D70" s="4"/>
      <c r="E70" s="9"/>
      <c r="F70" s="9"/>
      <c r="G70" s="9">
        <f>ROUND(G69*0.2,2)</f>
        <v>0</v>
      </c>
    </row>
    <row r="71" spans="1:7" x14ac:dyDescent="0.25">
      <c r="A71" s="4"/>
      <c r="B71" s="7"/>
      <c r="C71" s="8" t="s">
        <v>92</v>
      </c>
      <c r="D71" s="4"/>
      <c r="E71" s="9"/>
      <c r="F71" s="9"/>
      <c r="G71" s="9">
        <f>SUM(G69:G70)</f>
        <v>0</v>
      </c>
    </row>
  </sheetData>
  <mergeCells count="1">
    <mergeCell ref="A1:G1"/>
  </mergeCells>
  <pageMargins left="0.7" right="0.7" top="0.75" bottom="0.75" header="0.3" footer="0.3"/>
  <pageSetup paperSize="9" scale="4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2019-03-26T14:07:34Z</dcterms:modified>
</cp:coreProperties>
</file>